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autoCompressPictures="0"/>
  <mc:AlternateContent xmlns:mc="http://schemas.openxmlformats.org/markup-compatibility/2006">
    <mc:Choice Requires="x15">
      <x15ac:absPath xmlns:x15ac="http://schemas.microsoft.com/office/spreadsheetml/2010/11/ac" url="C:\Users\espado\Desktop\"/>
    </mc:Choice>
  </mc:AlternateContent>
  <xr:revisionPtr revIDLastSave="0" documentId="13_ncr:1_{4CBCC208-AD4D-4786-8F93-F6889791968E}"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84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List'!$B$2508:$B$2517</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8" i="5"/>
  <c r="AB2498" i="5"/>
  <c r="C2499" i="5"/>
  <c r="AB2499" i="5"/>
  <c r="C2500" i="5"/>
  <c r="AB2500" i="5"/>
  <c r="C2501" i="5"/>
  <c r="AB2501" i="5"/>
  <c r="V2498" i="5"/>
  <c r="E2498" i="5"/>
  <c r="X2498" i="5"/>
  <c r="V2499" i="5"/>
  <c r="E2499" i="5"/>
  <c r="X2499" i="5"/>
  <c r="V2500" i="5"/>
  <c r="E2500" i="5"/>
  <c r="X2500" i="5"/>
  <c r="V2501" i="5"/>
  <c r="E2501" i="5"/>
  <c r="X2501" i="5"/>
  <c r="B2498" i="5"/>
  <c r="T2498" i="5"/>
  <c r="B2499" i="5"/>
  <c r="T2499" i="5"/>
  <c r="B2500" i="5"/>
  <c r="T2500" i="5"/>
  <c r="B2501" i="5"/>
  <c r="T2501" i="5"/>
  <c r="S2498" i="5"/>
  <c r="S2499" i="5"/>
  <c r="S2500" i="5"/>
  <c r="S2501" i="5"/>
  <c r="R2498" i="5"/>
  <c r="R2499" i="5"/>
  <c r="R2500" i="5"/>
  <c r="R2501" i="5"/>
  <c r="C2497" i="5"/>
  <c r="V2497" i="5"/>
  <c r="J2497" i="5"/>
  <c r="J2498" i="5"/>
  <c r="J2499" i="5"/>
  <c r="J2500" i="5"/>
  <c r="J2501" i="5"/>
  <c r="I2497" i="5"/>
  <c r="I2498" i="5"/>
  <c r="I2499" i="5"/>
  <c r="I2500" i="5"/>
  <c r="I2501" i="5"/>
  <c r="H2497" i="5"/>
  <c r="H2498" i="5"/>
  <c r="H2499" i="5"/>
  <c r="H2500" i="5"/>
  <c r="H2501" i="5"/>
  <c r="F2498" i="5"/>
  <c r="G2498" i="5"/>
  <c r="F2499" i="5"/>
  <c r="G2499" i="5"/>
  <c r="F2500" i="5"/>
  <c r="G2500" i="5"/>
  <c r="F2501" i="5"/>
  <c r="G2501"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0" i="5"/>
  <c r="AB10" i="5"/>
  <c r="V10" i="5"/>
  <c r="E10" i="5"/>
  <c r="X10" i="5"/>
  <c r="B10" i="5"/>
  <c r="T10" i="5"/>
  <c r="S10" i="5"/>
  <c r="R10" i="5"/>
  <c r="J10" i="5"/>
  <c r="I10" i="5"/>
  <c r="H10" i="5"/>
  <c r="G10" i="5"/>
  <c r="F10" i="5"/>
  <c r="C9" i="5"/>
  <c r="AB9" i="5"/>
  <c r="V9" i="5"/>
  <c r="E9" i="5"/>
  <c r="X9" i="5"/>
  <c r="B9" i="5"/>
  <c r="T9" i="5"/>
  <c r="S9" i="5"/>
  <c r="R9" i="5"/>
  <c r="J9" i="5"/>
  <c r="I9" i="5"/>
  <c r="H9" i="5"/>
  <c r="G9" i="5"/>
  <c r="F9" i="5"/>
  <c r="C8" i="5"/>
  <c r="AB8" i="5"/>
  <c r="V8" i="5"/>
  <c r="E8" i="5"/>
  <c r="X8" i="5"/>
  <c r="B8" i="5"/>
  <c r="T8" i="5"/>
  <c r="S8" i="5"/>
  <c r="R8" i="5"/>
  <c r="J8" i="5"/>
  <c r="I8" i="5"/>
  <c r="H8" i="5"/>
  <c r="G8" i="5"/>
  <c r="F8" i="5"/>
  <c r="C7" i="5"/>
  <c r="AB7" i="5"/>
  <c r="V7" i="5"/>
  <c r="E7" i="5"/>
  <c r="X7" i="5"/>
  <c r="B7" i="5"/>
  <c r="T7" i="5"/>
  <c r="S7" i="5"/>
  <c r="R7" i="5"/>
  <c r="J7" i="5"/>
  <c r="I7" i="5"/>
  <c r="H7" i="5"/>
  <c r="G7" i="5"/>
  <c r="F7" i="5"/>
  <c r="AB6" i="5"/>
  <c r="V6" i="5"/>
  <c r="E6" i="5"/>
  <c r="X6" i="5"/>
  <c r="J6" i="5"/>
  <c r="S6" i="5"/>
  <c r="T6" i="5"/>
  <c r="R6" i="5"/>
  <c r="I6" i="5"/>
  <c r="H6" i="5"/>
  <c r="G6" i="5"/>
  <c r="F6" i="5"/>
  <c r="AB5" i="5"/>
  <c r="V5" i="5"/>
  <c r="E5" i="5"/>
  <c r="X5" i="5"/>
  <c r="J5" i="5"/>
  <c r="S5" i="5"/>
  <c r="T5" i="5"/>
  <c r="R5" i="5"/>
  <c r="I5" i="5"/>
  <c r="H5" i="5"/>
  <c r="G5" i="5"/>
  <c r="F5" i="5"/>
  <c r="B16" i="5"/>
  <c r="C16"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6" i="4"/>
  <c r="S45" i="4"/>
  <c r="S44" i="4"/>
  <c r="T45" i="4"/>
  <c r="T44" i="4"/>
  <c r="S43" i="4"/>
  <c r="S42" i="4"/>
  <c r="T43" i="4"/>
  <c r="U44" i="4"/>
  <c r="U43" i="4"/>
  <c r="T42" i="4"/>
  <c r="U42" i="4"/>
  <c r="V43" i="4"/>
  <c r="V42" i="4"/>
  <c r="W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1" i="5"/>
  <c r="C12" i="5"/>
  <c r="C13" i="5"/>
  <c r="C14" i="5"/>
  <c r="C15" i="5"/>
  <c r="C17" i="5"/>
  <c r="C18" i="5"/>
  <c r="C19" i="5"/>
  <c r="C20" i="5"/>
  <c r="C21" i="5"/>
  <c r="C22" i="5"/>
  <c r="C23"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502" i="5"/>
  <c r="F124" i="6"/>
  <c r="D4" i="5"/>
  <c r="E4" i="5"/>
  <c r="B11" i="5"/>
  <c r="V11" i="5"/>
  <c r="E11" i="5"/>
  <c r="B12" i="5"/>
  <c r="V12" i="5"/>
  <c r="E12" i="5"/>
  <c r="B13" i="5"/>
  <c r="V13" i="5"/>
  <c r="E13" i="5"/>
  <c r="B14" i="5"/>
  <c r="V14" i="5"/>
  <c r="E14" i="5"/>
  <c r="B15" i="5"/>
  <c r="V15" i="5"/>
  <c r="E15" i="5"/>
  <c r="V16" i="5"/>
  <c r="E16" i="5"/>
  <c r="B17" i="5"/>
  <c r="V17" i="5"/>
  <c r="E17" i="5"/>
  <c r="B18" i="5"/>
  <c r="V18" i="5"/>
  <c r="E18" i="5"/>
  <c r="B19" i="5"/>
  <c r="V19" i="5"/>
  <c r="E19" i="5"/>
  <c r="B20" i="5"/>
  <c r="V20" i="5"/>
  <c r="E20" i="5"/>
  <c r="B21" i="5"/>
  <c r="V21" i="5"/>
  <c r="E21" i="5"/>
  <c r="B22" i="5"/>
  <c r="V22" i="5"/>
  <c r="E22" i="5"/>
  <c r="B23" i="5"/>
  <c r="V23" i="5"/>
  <c r="E23" i="5"/>
  <c r="V24" i="5"/>
  <c r="E24" i="5"/>
  <c r="V25" i="5"/>
  <c r="E25"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V153" i="5"/>
  <c r="E153"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V188" i="5"/>
  <c r="E188"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V287" i="5"/>
  <c r="E287" i="5"/>
  <c r="V288" i="5"/>
  <c r="E288" i="5"/>
  <c r="B289" i="5"/>
  <c r="V289" i="5"/>
  <c r="E289" i="5"/>
  <c r="B290"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V345" i="5"/>
  <c r="E345" i="5"/>
  <c r="V346" i="5"/>
  <c r="E346" i="5"/>
  <c r="B347" i="5"/>
  <c r="V347" i="5"/>
  <c r="E347" i="5"/>
  <c r="B348"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V392" i="5"/>
  <c r="E392" i="5"/>
  <c r="V393" i="5"/>
  <c r="E393" i="5"/>
  <c r="B394" i="5"/>
  <c r="V394" i="5"/>
  <c r="E394" i="5"/>
  <c r="B395" i="5"/>
  <c r="V395" i="5"/>
  <c r="E395" i="5"/>
  <c r="B396"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E2497" i="5"/>
  <c r="V2502" i="5"/>
  <c r="E2502"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3" i="5"/>
  <c r="B154" i="5"/>
  <c r="B188" i="5"/>
  <c r="B189" i="5"/>
  <c r="B287" i="5"/>
  <c r="B288" i="5"/>
  <c r="B345" i="5"/>
  <c r="B346" i="5"/>
  <c r="B392" i="5"/>
  <c r="B393"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502"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502"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11" i="5"/>
  <c r="S11" i="5"/>
  <c r="T11" i="5"/>
  <c r="J12" i="5"/>
  <c r="S12" i="5"/>
  <c r="T12" i="5"/>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T112" i="5"/>
  <c r="J113" i="5"/>
  <c r="S113" i="5"/>
  <c r="T113" i="5"/>
  <c r="J114" i="5"/>
  <c r="S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T139" i="5"/>
  <c r="J140" i="5"/>
  <c r="T140" i="5"/>
  <c r="J141" i="5"/>
  <c r="S141" i="5"/>
  <c r="T141" i="5"/>
  <c r="J142" i="5"/>
  <c r="S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T153" i="5"/>
  <c r="T154" i="5"/>
  <c r="J155" i="5"/>
  <c r="S155" i="5"/>
  <c r="T155" i="5"/>
  <c r="J156" i="5"/>
  <c r="S156"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T188" i="5"/>
  <c r="T189" i="5"/>
  <c r="J190" i="5"/>
  <c r="T190" i="5"/>
  <c r="J191"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T287" i="5"/>
  <c r="T288" i="5"/>
  <c r="J289" i="5"/>
  <c r="T289" i="5"/>
  <c r="J290"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T345" i="5"/>
  <c r="T346" i="5"/>
  <c r="J347" i="5"/>
  <c r="T347" i="5"/>
  <c r="J348"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T392" i="5"/>
  <c r="T393" i="5"/>
  <c r="J394" i="5"/>
  <c r="T394" i="5"/>
  <c r="J395" i="5"/>
  <c r="T395" i="5"/>
  <c r="J396"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502"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502"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2" i="5"/>
  <c r="R2502" i="5"/>
  <c r="J2502" i="5"/>
  <c r="I2502" i="5"/>
  <c r="H2502" i="5"/>
  <c r="G2502" i="5"/>
  <c r="F2502" i="5"/>
  <c r="S217" i="5"/>
  <c r="S230" i="5"/>
  <c r="S249" i="5"/>
  <c r="S278" i="5"/>
  <c r="S326" i="5"/>
  <c r="S334" i="5"/>
  <c r="S350" i="5"/>
  <c r="S353" i="5"/>
  <c r="S382" i="5"/>
  <c r="S393" i="5"/>
  <c r="S398" i="5"/>
  <c r="S417" i="5"/>
  <c r="S478" i="5"/>
  <c r="S489" i="5"/>
  <c r="S494" i="5"/>
  <c r="S505" i="5"/>
  <c r="S518" i="5"/>
  <c r="S521" i="5"/>
  <c r="S542" i="5"/>
  <c r="S545" i="5"/>
  <c r="S593" i="5"/>
  <c r="S598" i="5"/>
  <c r="S654" i="5"/>
  <c r="S673" i="5"/>
  <c r="S753" i="5"/>
  <c r="S790" i="5"/>
  <c r="S841" i="5"/>
  <c r="S862" i="5"/>
  <c r="S865" i="5"/>
  <c r="S894" i="5"/>
  <c r="S902" i="5"/>
  <c r="S953" i="5"/>
  <c r="S966" i="5"/>
  <c r="S1000" i="5"/>
  <c r="S1088" i="5"/>
  <c r="S1105" i="5"/>
  <c r="S1160" i="5"/>
  <c r="S1193" i="5"/>
  <c r="S1216" i="5"/>
  <c r="S1217" i="5"/>
  <c r="S1249" i="5"/>
  <c r="S1262" i="5"/>
  <c r="S1289" i="5"/>
  <c r="S1377" i="5"/>
  <c r="S1449" i="5"/>
  <c r="S1462" i="5"/>
  <c r="S1510" i="5"/>
  <c r="S1513" i="5"/>
  <c r="S1536" i="5"/>
  <c r="S1542" i="5"/>
  <c r="S1558" i="5"/>
  <c r="S1574" i="5"/>
  <c r="S1582" i="5"/>
  <c r="S1606" i="5"/>
  <c r="S1614" i="5"/>
  <c r="S1638" i="5"/>
  <c r="S1649" i="5"/>
  <c r="S1697" i="5"/>
  <c r="S1744" i="5"/>
  <c r="S1785" i="5"/>
  <c r="S1833" i="5"/>
  <c r="S1918" i="5"/>
  <c r="S2072" i="5"/>
  <c r="S2097" i="5"/>
  <c r="S2112" i="5"/>
  <c r="S2153" i="5"/>
  <c r="S2160" i="5"/>
  <c r="S2214" i="5"/>
  <c r="S2230" i="5"/>
  <c r="S2286" i="5"/>
  <c r="S2289" i="5"/>
  <c r="S2296" i="5"/>
  <c r="S2302" i="5"/>
  <c r="S2350" i="5"/>
  <c r="S2360" i="5"/>
  <c r="S2438" i="5"/>
  <c r="S2496" i="5"/>
  <c r="S2497" i="5"/>
  <c r="G77" i="5"/>
  <c r="B112" i="6"/>
  <c r="I100" i="5"/>
  <c r="I111" i="5"/>
  <c r="G116" i="5"/>
  <c r="R143" i="5"/>
  <c r="I148" i="5"/>
  <c r="R159" i="5"/>
  <c r="I164" i="5"/>
  <c r="G180" i="5"/>
  <c r="G183" i="5"/>
  <c r="R214" i="5"/>
  <c r="H244" i="5"/>
  <c r="I255" i="5"/>
  <c r="R260" i="5"/>
  <c r="H276" i="5"/>
  <c r="R287" i="5"/>
  <c r="F340" i="5"/>
  <c r="G386" i="5"/>
  <c r="R408" i="5"/>
  <c r="H415" i="5"/>
  <c r="R420" i="5"/>
  <c r="I426" i="5"/>
  <c r="F444" i="5"/>
  <c r="H450" i="5"/>
  <c r="G452" i="5"/>
  <c r="F474" i="5"/>
  <c r="I476" i="5"/>
  <c r="J492" i="5"/>
  <c r="R495" i="5"/>
  <c r="G498" i="5"/>
  <c r="H508" i="5"/>
  <c r="R511" i="5"/>
  <c r="H514" i="5"/>
  <c r="F532" i="5"/>
  <c r="F546" i="5"/>
  <c r="F575" i="5"/>
  <c r="J596" i="5"/>
  <c r="I599" i="5"/>
  <c r="F602" i="5"/>
  <c r="R620" i="5"/>
  <c r="G642" i="5"/>
  <c r="I655" i="5"/>
  <c r="H663" i="5"/>
  <c r="G670" i="5"/>
  <c r="J692" i="5"/>
  <c r="G695" i="5"/>
  <c r="J700" i="5"/>
  <c r="I708" i="5"/>
  <c r="F710" i="5"/>
  <c r="H726" i="5"/>
  <c r="J727" i="5"/>
  <c r="G734" i="5"/>
  <c r="G740" i="5"/>
  <c r="H742" i="5"/>
  <c r="J750" i="5"/>
  <c r="G770" i="5"/>
  <c r="I796" i="5"/>
  <c r="F804" i="5"/>
  <c r="R818" i="5"/>
  <c r="H823" i="5"/>
  <c r="R828" i="5"/>
  <c r="R844" i="5"/>
  <c r="H871" i="5"/>
  <c r="F884" i="5"/>
  <c r="R903" i="5"/>
  <c r="H938" i="5"/>
  <c r="H951" i="5"/>
  <c r="G962" i="5"/>
  <c r="F964" i="5"/>
  <c r="J969" i="5"/>
  <c r="R975" i="5"/>
  <c r="I996" i="5"/>
  <c r="R1002" i="5"/>
  <c r="G1004" i="5"/>
  <c r="H1007" i="5"/>
  <c r="G1010" i="5"/>
  <c r="H1025" i="5"/>
  <c r="I1031" i="5"/>
  <c r="F1039" i="5"/>
  <c r="H1042" i="5"/>
  <c r="J1044" i="5"/>
  <c r="I1050" i="5"/>
  <c r="R1052" i="5"/>
  <c r="F1058" i="5"/>
  <c r="R1060" i="5"/>
  <c r="I1066" i="5"/>
  <c r="R1074" i="5"/>
  <c r="I1086" i="5"/>
  <c r="I1118" i="5"/>
  <c r="R1129" i="5"/>
  <c r="I1130" i="5"/>
  <c r="H1143" i="5"/>
  <c r="F1150" i="5"/>
  <c r="I1154" i="5"/>
  <c r="J1158" i="5"/>
  <c r="R1161" i="5"/>
  <c r="R1164" i="5"/>
  <c r="R1172" i="5"/>
  <c r="F1174" i="5"/>
  <c r="I1182" i="5"/>
  <c r="F1183" i="5"/>
  <c r="I1204" i="5"/>
  <c r="R1231" i="5"/>
  <c r="J1236" i="5"/>
  <c r="G1238" i="5"/>
  <c r="F1244" i="5"/>
  <c r="G1246" i="5"/>
  <c r="H1254" i="5"/>
  <c r="G1255" i="5"/>
  <c r="I1270" i="5"/>
  <c r="R1276" i="5"/>
  <c r="F1284" i="5"/>
  <c r="H1287" i="5"/>
  <c r="R1295" i="5"/>
  <c r="J1300" i="5"/>
  <c r="J1302" i="5"/>
  <c r="I1310" i="5"/>
  <c r="J1322" i="5"/>
  <c r="G1326" i="5"/>
  <c r="H1327" i="5"/>
  <c r="G1334" i="5"/>
  <c r="F1342" i="5"/>
  <c r="I1364" i="5"/>
  <c r="F1370" i="5"/>
  <c r="I1374" i="5"/>
  <c r="F1383" i="5"/>
  <c r="F1398" i="5"/>
  <c r="H1415" i="5"/>
  <c r="R1420" i="5"/>
  <c r="G1426" i="5"/>
  <c r="J1455" i="5"/>
  <c r="I1460" i="5"/>
  <c r="G1471" i="5"/>
  <c r="H1482" i="5"/>
  <c r="I1497" i="5"/>
  <c r="I1514" i="5"/>
  <c r="G1520" i="5"/>
  <c r="R1522" i="5"/>
  <c r="R1527" i="5"/>
  <c r="G1530" i="5"/>
  <c r="J1537" i="5"/>
  <c r="H1540" i="5"/>
  <c r="I1556" i="5"/>
  <c r="R1562" i="5"/>
  <c r="F1570" i="5"/>
  <c r="R1578" i="5"/>
  <c r="F1588" i="5"/>
  <c r="H1591" i="5"/>
  <c r="F1594" i="5"/>
  <c r="G1599" i="5"/>
  <c r="J1601" i="5"/>
  <c r="J1602" i="5"/>
  <c r="J1604" i="5"/>
  <c r="I1610" i="5"/>
  <c r="J1612" i="5"/>
  <c r="G1633" i="5"/>
  <c r="H1641" i="5"/>
  <c r="I1655" i="5"/>
  <c r="I1658" i="5"/>
  <c r="R1671" i="5"/>
  <c r="R1673" i="5"/>
  <c r="G1678" i="5"/>
  <c r="F1679" i="5"/>
  <c r="F1681" i="5"/>
  <c r="G1697" i="5"/>
  <c r="F1700" i="5"/>
  <c r="J1716" i="5"/>
  <c r="I1718" i="5"/>
  <c r="I1742" i="5"/>
  <c r="I1761" i="5"/>
  <c r="R1766" i="5"/>
  <c r="R1777" i="5"/>
  <c r="J1812" i="5"/>
  <c r="J1846" i="5"/>
  <c r="H1852" i="5"/>
  <c r="G1854" i="5"/>
  <c r="J1860" i="5"/>
  <c r="R1865" i="5"/>
  <c r="H1876" i="5"/>
  <c r="J1878" i="5"/>
  <c r="H1884" i="5"/>
  <c r="R1892" i="5"/>
  <c r="R1894" i="5"/>
  <c r="H1900" i="5"/>
  <c r="I1916" i="5"/>
  <c r="I1926" i="5"/>
  <c r="G1929" i="5"/>
  <c r="R1950" i="5"/>
  <c r="H1961" i="5"/>
  <c r="R1964" i="5"/>
  <c r="G1972" i="5"/>
  <c r="G1983" i="5"/>
  <c r="R1985" i="5"/>
  <c r="J2004" i="5"/>
  <c r="G2006" i="5"/>
  <c r="H2014" i="5"/>
  <c r="I2025" i="5"/>
  <c r="H2030" i="5"/>
  <c r="R2039" i="5"/>
  <c r="F2044" i="5"/>
  <c r="J2050" i="5"/>
  <c r="R2052" i="5"/>
  <c r="H2057" i="5"/>
  <c r="R2060" i="5"/>
  <c r="R2061" i="5"/>
  <c r="I2081" i="5"/>
  <c r="J2086" i="5"/>
  <c r="J2100" i="5"/>
  <c r="R2102" i="5"/>
  <c r="H2110" i="5"/>
  <c r="I2132" i="5"/>
  <c r="F2136" i="5"/>
  <c r="G2145" i="5"/>
  <c r="H2149" i="5"/>
  <c r="G2150" i="5"/>
  <c r="H2166" i="5"/>
  <c r="J2174" i="5"/>
  <c r="G2177" i="5"/>
  <c r="J2186" i="5"/>
  <c r="H2190" i="5"/>
  <c r="F2193" i="5"/>
  <c r="R2194" i="5"/>
  <c r="G2199" i="5"/>
  <c r="R2204" i="5"/>
  <c r="J2205" i="5"/>
  <c r="J2206" i="5"/>
  <c r="F2212" i="5"/>
  <c r="I2221" i="5"/>
  <c r="R2228" i="5"/>
  <c r="H2229" i="5"/>
  <c r="I2230" i="5"/>
  <c r="I2244" i="5"/>
  <c r="F2252" i="5"/>
  <c r="G2257" i="5"/>
  <c r="H2260" i="5"/>
  <c r="J2263" i="5"/>
  <c r="F2271" i="5"/>
  <c r="J2281" i="5"/>
  <c r="F2282" i="5"/>
  <c r="G2289" i="5"/>
  <c r="R2290" i="5"/>
  <c r="I2297" i="5"/>
  <c r="R2298" i="5"/>
  <c r="I2306" i="5"/>
  <c r="H2309" i="5"/>
  <c r="J2327" i="5"/>
  <c r="G2332" i="5"/>
  <c r="H2333" i="5"/>
  <c r="F2342" i="5"/>
  <c r="J2358" i="5"/>
  <c r="H2362" i="5"/>
  <c r="R2364" i="5"/>
  <c r="R2369" i="5"/>
  <c r="R2370" i="5"/>
  <c r="R2388" i="5"/>
  <c r="R2390" i="5"/>
  <c r="G2398" i="5"/>
  <c r="R2404" i="5"/>
  <c r="H2406" i="5"/>
  <c r="H2422" i="5"/>
  <c r="I2428" i="5"/>
  <c r="F2430" i="5"/>
  <c r="J2438" i="5"/>
  <c r="I2465" i="5"/>
  <c r="R2470" i="5"/>
  <c r="J2473" i="5"/>
  <c r="R2477" i="5"/>
  <c r="I2484" i="5"/>
  <c r="H2485" i="5"/>
  <c r="J2486" i="5"/>
  <c r="F2492" i="5"/>
  <c r="F2495" i="5"/>
  <c r="G2496" i="5"/>
  <c r="G2497" i="5"/>
  <c r="H50" i="5"/>
  <c r="I58" i="5"/>
  <c r="R75" i="5"/>
  <c r="I82" i="5"/>
  <c r="F90" i="5"/>
  <c r="I138" i="5"/>
  <c r="R179" i="5"/>
  <c r="F186" i="5"/>
  <c r="I187" i="5"/>
  <c r="H234" i="5"/>
  <c r="H243" i="5"/>
  <c r="F251" i="5"/>
  <c r="H274" i="5"/>
  <c r="R282" i="5"/>
  <c r="I290" i="5"/>
  <c r="I330" i="5"/>
  <c r="H354" i="5"/>
  <c r="R362" i="5"/>
  <c r="I363" i="5"/>
  <c r="R370" i="5"/>
  <c r="I379" i="5"/>
  <c r="I403" i="5"/>
  <c r="R411" i="5"/>
  <c r="J434" i="5"/>
  <c r="F435" i="5"/>
  <c r="R459" i="5"/>
  <c r="R491" i="5"/>
  <c r="R515" i="5"/>
  <c r="G522" i="5"/>
  <c r="I539" i="5"/>
  <c r="J587" i="5"/>
  <c r="G611" i="5"/>
  <c r="G683" i="5"/>
  <c r="G691" i="5"/>
  <c r="G715" i="5"/>
  <c r="G747" i="5"/>
  <c r="F851" i="5"/>
  <c r="R875" i="5"/>
  <c r="G891" i="5"/>
  <c r="F1003" i="5"/>
  <c r="I1011" i="5"/>
  <c r="H1211" i="5"/>
  <c r="R1219" i="5"/>
  <c r="R1227" i="5"/>
  <c r="F1243" i="5"/>
  <c r="I1275" i="5"/>
  <c r="G1355" i="5"/>
  <c r="G1411" i="5"/>
  <c r="G1458" i="5"/>
  <c r="F1459" i="5"/>
  <c r="G1611" i="5"/>
  <c r="F1619" i="5"/>
  <c r="J1642" i="5"/>
  <c r="F1667" i="5"/>
  <c r="J1699" i="5"/>
  <c r="F1715" i="5"/>
  <c r="G1755" i="5"/>
  <c r="F1763" i="5"/>
  <c r="J1811" i="5"/>
  <c r="F1979" i="5"/>
  <c r="R2083" i="5"/>
  <c r="H2107" i="5"/>
  <c r="R2139" i="5"/>
  <c r="F2171" i="5"/>
  <c r="I2179" i="5"/>
  <c r="J2203" i="5"/>
  <c r="H2275" i="5"/>
  <c r="R2283" i="5"/>
  <c r="R2331" i="5"/>
  <c r="R2395" i="5"/>
  <c r="F2345" i="5"/>
  <c r="I2449" i="5"/>
  <c r="R2493" i="5"/>
  <c r="D11" i="4"/>
  <c r="D15" i="6"/>
  <c r="D13" i="6"/>
  <c r="D12" i="6"/>
  <c r="D11" i="6"/>
  <c r="D10" i="6"/>
  <c r="D4" i="6"/>
  <c r="S2490" i="5"/>
  <c r="S2474" i="5"/>
  <c r="S2469" i="5"/>
  <c r="S2445" i="5"/>
  <c r="S2444" i="5"/>
  <c r="S2431" i="5"/>
  <c r="S2397" i="5"/>
  <c r="S2381" i="5"/>
  <c r="S2349" i="5"/>
  <c r="S2279" i="5"/>
  <c r="S2274" i="5"/>
  <c r="S2247" i="5"/>
  <c r="S2240" i="5"/>
  <c r="F2233" i="5"/>
  <c r="S2229" i="5"/>
  <c r="S2228" i="5"/>
  <c r="S2226" i="5"/>
  <c r="S2220" i="5"/>
  <c r="H2209" i="5"/>
  <c r="S2204" i="5"/>
  <c r="S2187" i="5"/>
  <c r="S2181" i="5"/>
  <c r="S2172" i="5"/>
  <c r="S2170" i="5"/>
  <c r="S2152" i="5"/>
  <c r="S2128" i="5"/>
  <c r="S2127" i="5"/>
  <c r="S2119" i="5"/>
  <c r="F2117" i="5"/>
  <c r="H2109" i="5"/>
  <c r="S2095" i="5"/>
  <c r="S2085" i="5"/>
  <c r="S2060" i="5"/>
  <c r="S2056" i="5"/>
  <c r="S2055" i="5"/>
  <c r="S2044" i="5"/>
  <c r="S2024" i="5"/>
  <c r="S2023" i="5"/>
  <c r="F2017" i="5"/>
  <c r="S2011" i="5"/>
  <c r="G1909" i="5"/>
  <c r="G1893" i="5"/>
  <c r="S1891" i="5"/>
  <c r="J1886" i="5"/>
  <c r="S1885" i="5"/>
  <c r="H1838" i="5"/>
  <c r="R1829" i="5"/>
  <c r="F1821" i="5"/>
  <c r="S1796" i="5"/>
  <c r="J1793" i="5"/>
  <c r="H1781" i="5"/>
  <c r="S1770" i="5"/>
  <c r="G1757" i="5"/>
  <c r="F1750" i="5"/>
  <c r="R1749" i="5"/>
  <c r="I1741" i="5"/>
  <c r="S1741" i="5"/>
  <c r="R1734" i="5"/>
  <c r="J1725" i="5"/>
  <c r="I1717" i="5"/>
  <c r="S1709" i="5"/>
  <c r="S1707" i="5"/>
  <c r="S1698" i="5"/>
  <c r="S1695" i="5"/>
  <c r="J1689" i="5"/>
  <c r="S1658" i="5"/>
  <c r="S1656" i="5"/>
  <c r="S1634" i="5"/>
  <c r="S1619" i="5"/>
  <c r="S1613" i="5"/>
  <c r="G1605" i="5"/>
  <c r="S1603" i="5"/>
  <c r="S1602" i="5"/>
  <c r="I1589" i="5"/>
  <c r="S1589" i="5"/>
  <c r="S1587" i="5"/>
  <c r="S1584" i="5"/>
  <c r="S1581" i="5"/>
  <c r="S1568" i="5"/>
  <c r="S1567" i="5"/>
  <c r="H1561" i="5"/>
  <c r="S1559" i="5"/>
  <c r="S1555" i="5"/>
  <c r="H1549" i="5"/>
  <c r="S1535" i="5"/>
  <c r="S1525" i="5"/>
  <c r="S1516" i="5"/>
  <c r="S1515" i="5"/>
  <c r="S1511" i="5"/>
  <c r="S1499" i="5"/>
  <c r="S1447" i="5"/>
  <c r="R1445"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G1222" i="5"/>
  <c r="S1219" i="5"/>
  <c r="S1218" i="5"/>
  <c r="S1210" i="5"/>
  <c r="S1189" i="5"/>
  <c r="S1186" i="5"/>
  <c r="S1183" i="5"/>
  <c r="I1157" i="5"/>
  <c r="S1156" i="5"/>
  <c r="J1149" i="5"/>
  <c r="S1149" i="5"/>
  <c r="J1145" i="5"/>
  <c r="J1141" i="5"/>
  <c r="S1141" i="5"/>
  <c r="S1139" i="5"/>
  <c r="J1137" i="5"/>
  <c r="S1132" i="5"/>
  <c r="S1131" i="5"/>
  <c r="S1130" i="5"/>
  <c r="S1123" i="5"/>
  <c r="S1114" i="5"/>
  <c r="I1113" i="5"/>
  <c r="J1110" i="5"/>
  <c r="F1109" i="5"/>
  <c r="S1107" i="5"/>
  <c r="S1104" i="5"/>
  <c r="S1103" i="5"/>
  <c r="R1097" i="5"/>
  <c r="S1091" i="5"/>
  <c r="S1087" i="5"/>
  <c r="S1085" i="5"/>
  <c r="S1082" i="5"/>
  <c r="H1081" i="5"/>
  <c r="S1075" i="5"/>
  <c r="S1067" i="5"/>
  <c r="S1066" i="5"/>
  <c r="S1063" i="5"/>
  <c r="J1061" i="5"/>
  <c r="S1059" i="5"/>
  <c r="S1058" i="5"/>
  <c r="F1053" i="5"/>
  <c r="S1050" i="5"/>
  <c r="S1044" i="5"/>
  <c r="S1043" i="5"/>
  <c r="S1039" i="5"/>
  <c r="F1037" i="5"/>
  <c r="S1031" i="5"/>
  <c r="F1029" i="5"/>
  <c r="S1026" i="5"/>
  <c r="S1020" i="5"/>
  <c r="I1013" i="5"/>
  <c r="G1009" i="5"/>
  <c r="G997" i="5"/>
  <c r="S996" i="5"/>
  <c r="J993" i="5"/>
  <c r="J985" i="5"/>
  <c r="S983" i="5"/>
  <c r="F981" i="5"/>
  <c r="S980" i="5"/>
  <c r="S975" i="5"/>
  <c r="R973" i="5"/>
  <c r="S971" i="5"/>
  <c r="S967" i="5"/>
  <c r="S964" i="5"/>
  <c r="G957" i="5"/>
  <c r="S955" i="5"/>
  <c r="S954" i="5"/>
  <c r="J949" i="5"/>
  <c r="S949" i="5"/>
  <c r="S947" i="5"/>
  <c r="S939" i="5"/>
  <c r="S938" i="5"/>
  <c r="S936" i="5"/>
  <c r="S935" i="5"/>
  <c r="J929" i="5"/>
  <c r="S922" i="5"/>
  <c r="S917" i="5"/>
  <c r="S914" i="5"/>
  <c r="I913" i="5"/>
  <c r="S911" i="5"/>
  <c r="S907" i="5"/>
  <c r="S906" i="5"/>
  <c r="G905" i="5"/>
  <c r="I893" i="5"/>
  <c r="H877" i="5"/>
  <c r="S875" i="5"/>
  <c r="S867" i="5"/>
  <c r="S860" i="5"/>
  <c r="S850" i="5"/>
  <c r="H849" i="5"/>
  <c r="S844" i="5"/>
  <c r="S843" i="5"/>
  <c r="S835" i="5"/>
  <c r="S827" i="5"/>
  <c r="S823" i="5"/>
  <c r="R821" i="5"/>
  <c r="S810" i="5"/>
  <c r="H805" i="5"/>
  <c r="S802" i="5"/>
  <c r="S794" i="5"/>
  <c r="I789" i="5"/>
  <c r="S787" i="5"/>
  <c r="I785" i="5"/>
  <c r="S772" i="5"/>
  <c r="S770" i="5"/>
  <c r="S768" i="5"/>
  <c r="S765" i="5"/>
  <c r="S762" i="5"/>
  <c r="S757" i="5"/>
  <c r="S755" i="5"/>
  <c r="S751" i="5"/>
  <c r="S733" i="5"/>
  <c r="S716" i="5"/>
  <c r="S704" i="5"/>
  <c r="S692" i="5"/>
  <c r="S688" i="5"/>
  <c r="R686" i="5"/>
  <c r="S685" i="5"/>
  <c r="S680" i="5"/>
  <c r="G678" i="5"/>
  <c r="S669" i="5"/>
  <c r="S659" i="5"/>
  <c r="R653" i="5"/>
  <c r="S650" i="5"/>
  <c r="F649" i="5"/>
  <c r="S639" i="5"/>
  <c r="R636" i="5"/>
  <c r="S635" i="5"/>
  <c r="F633" i="5"/>
  <c r="S631" i="5"/>
  <c r="S629" i="5"/>
  <c r="S628" i="5"/>
  <c r="I621" i="5"/>
  <c r="J617" i="5"/>
  <c r="I613" i="5"/>
  <c r="S610" i="5"/>
  <c r="I609" i="5"/>
  <c r="I605" i="5"/>
  <c r="S604" i="5"/>
  <c r="J593" i="5"/>
  <c r="J589" i="5"/>
  <c r="S587" i="5"/>
  <c r="S586" i="5"/>
  <c r="S580" i="5"/>
  <c r="F573" i="5"/>
  <c r="F569" i="5"/>
  <c r="G561" i="5"/>
  <c r="R549" i="5"/>
  <c r="S548" i="5"/>
  <c r="I541" i="5"/>
  <c r="S540" i="5"/>
  <c r="R537" i="5"/>
  <c r="S524" i="5"/>
  <c r="S517" i="5"/>
  <c r="S512" i="5"/>
  <c r="S506" i="5"/>
  <c r="J501" i="5"/>
  <c r="S477" i="5"/>
  <c r="S466" i="5"/>
  <c r="I445" i="5"/>
  <c r="S445" i="5"/>
  <c r="S444" i="5"/>
  <c r="I437" i="5"/>
  <c r="S432" i="5"/>
  <c r="J427" i="5"/>
  <c r="S426" i="5"/>
  <c r="S420" i="5"/>
  <c r="S418" i="5"/>
  <c r="S411" i="5"/>
  <c r="R405" i="5"/>
  <c r="S402" i="5"/>
  <c r="S400" i="5"/>
  <c r="R389" i="5"/>
  <c r="S388" i="5"/>
  <c r="S383" i="5"/>
  <c r="S376" i="5"/>
  <c r="S372" i="5"/>
  <c r="S371" i="5"/>
  <c r="J345" i="5"/>
  <c r="S340" i="5"/>
  <c r="F337" i="5"/>
  <c r="S332" i="5"/>
  <c r="S331" i="5"/>
  <c r="S330" i="5"/>
  <c r="R329" i="5"/>
  <c r="S311" i="5"/>
  <c r="F309" i="5"/>
  <c r="S301" i="5"/>
  <c r="S296" i="5"/>
  <c r="S292" i="5"/>
  <c r="R285" i="5"/>
  <c r="S277" i="5"/>
  <c r="S274" i="5"/>
  <c r="S263" i="5"/>
  <c r="S260" i="5"/>
  <c r="S245" i="5"/>
  <c r="S236" i="5"/>
  <c r="S232" i="5"/>
  <c r="R225" i="5"/>
  <c r="S223" i="5"/>
  <c r="S218" i="5"/>
  <c r="S216" i="5"/>
  <c r="S215" i="5"/>
  <c r="R209" i="5"/>
  <c r="I205" i="5"/>
  <c r="S203" i="5"/>
  <c r="S196" i="5"/>
  <c r="S191" i="5"/>
  <c r="J189" i="5"/>
  <c r="R185" i="5"/>
  <c r="F181" i="5"/>
  <c r="F177" i="5"/>
  <c r="I165" i="5"/>
  <c r="R105" i="5"/>
  <c r="R97" i="5"/>
  <c r="F93" i="5"/>
  <c r="G85" i="5"/>
  <c r="H81" i="5"/>
  <c r="F73" i="5"/>
  <c r="G65" i="5"/>
  <c r="F49" i="5"/>
  <c r="I33" i="5"/>
  <c r="A5" i="4"/>
  <c r="H2077" i="5"/>
  <c r="S2298" i="5"/>
  <c r="H2261" i="5"/>
  <c r="G397" i="5"/>
  <c r="F654" i="5"/>
  <c r="S1090" i="5"/>
  <c r="F837" i="5"/>
  <c r="G829" i="5"/>
  <c r="R948" i="5"/>
  <c r="J1782" i="5"/>
  <c r="R1830" i="5"/>
  <c r="H1790" i="5"/>
  <c r="G1806" i="5"/>
  <c r="G2253" i="5"/>
  <c r="R277" i="5"/>
  <c r="G897" i="5"/>
  <c r="I917" i="5"/>
  <c r="R1188" i="5"/>
  <c r="I321" i="5"/>
  <c r="F453" i="5"/>
  <c r="J473" i="5"/>
  <c r="I909" i="5"/>
  <c r="F585" i="5"/>
  <c r="I861" i="5"/>
  <c r="I313" i="5"/>
  <c r="R421" i="5"/>
  <c r="R513" i="5"/>
  <c r="H1125" i="5"/>
  <c r="G908" i="5"/>
  <c r="G237" i="5"/>
  <c r="F249" i="5"/>
  <c r="G813" i="5"/>
  <c r="G1165" i="5"/>
  <c r="H241" i="5"/>
  <c r="H261" i="5"/>
  <c r="J489" i="5"/>
  <c r="I497" i="5"/>
  <c r="F773" i="5"/>
  <c r="H793" i="5"/>
  <c r="I809" i="5"/>
  <c r="G853" i="5"/>
  <c r="F945" i="5"/>
  <c r="F869" i="5"/>
  <c r="R273" i="5"/>
  <c r="I289" i="5"/>
  <c r="H325" i="5"/>
  <c r="I341" i="5"/>
  <c r="J401" i="5"/>
  <c r="G469" i="5"/>
  <c r="G477" i="5"/>
  <c r="H493" i="5"/>
  <c r="I641" i="5"/>
  <c r="F797" i="5"/>
  <c r="J885" i="5"/>
  <c r="H940" i="5"/>
  <c r="G657" i="5"/>
  <c r="G1357" i="5"/>
  <c r="J2013" i="5"/>
  <c r="F1417" i="5"/>
  <c r="S1829" i="5"/>
  <c r="R1421" i="5"/>
  <c r="G1457" i="5"/>
  <c r="J1465" i="5"/>
  <c r="G1837" i="5"/>
  <c r="R1869" i="5"/>
  <c r="G2014" i="5"/>
  <c r="R2219" i="5"/>
  <c r="J1461" i="5"/>
  <c r="H1493" i="5"/>
  <c r="F1501" i="5"/>
  <c r="J1509" i="5"/>
  <c r="I1861" i="5"/>
  <c r="G1877" i="5"/>
  <c r="I1965" i="5"/>
  <c r="F2045" i="5"/>
  <c r="F1886" i="5"/>
  <c r="R2029" i="5"/>
  <c r="H1933" i="5"/>
  <c r="J1989" i="5"/>
  <c r="I2021" i="5"/>
  <c r="R1886" i="5"/>
  <c r="R2105" i="5"/>
  <c r="F2113" i="5"/>
  <c r="F2173" i="5"/>
  <c r="S2084" i="5"/>
  <c r="G2213" i="5"/>
  <c r="G2285" i="5"/>
  <c r="S2148" i="5"/>
  <c r="R2189" i="5"/>
  <c r="F2308" i="5"/>
  <c r="S2344" i="5"/>
  <c r="I2277" i="5"/>
  <c r="S2306" i="5"/>
  <c r="R2372" i="5"/>
  <c r="S2312" i="5"/>
  <c r="F2313" i="5"/>
  <c r="S2328" i="5"/>
  <c r="I2349" i="5"/>
  <c r="F2457" i="5"/>
  <c r="H2469" i="5"/>
  <c r="S2336" i="5"/>
  <c r="S2352" i="5"/>
  <c r="S2384" i="5"/>
  <c r="G2489" i="5"/>
  <c r="R18" i="5"/>
  <c r="G20" i="5"/>
  <c r="R42" i="5"/>
  <c r="G52" i="5"/>
  <c r="G54" i="5"/>
  <c r="G60" i="5"/>
  <c r="F68" i="5"/>
  <c r="I86" i="5"/>
  <c r="G94" i="5"/>
  <c r="R108" i="5"/>
  <c r="G118" i="5"/>
  <c r="G124" i="5"/>
  <c r="G126" i="5"/>
  <c r="F134" i="5"/>
  <c r="G140" i="5"/>
  <c r="R142" i="5"/>
  <c r="G158" i="5"/>
  <c r="R166" i="5"/>
  <c r="G182" i="5"/>
  <c r="G188" i="5"/>
  <c r="G1452" i="5"/>
  <c r="R428" i="5"/>
  <c r="R665" i="5"/>
  <c r="R677" i="5"/>
  <c r="H681" i="5"/>
  <c r="I685" i="5"/>
  <c r="F689" i="5"/>
  <c r="H693" i="5"/>
  <c r="J697" i="5"/>
  <c r="I705" i="5"/>
  <c r="J709" i="5"/>
  <c r="J713" i="5"/>
  <c r="J717" i="5"/>
  <c r="I721" i="5"/>
  <c r="J725" i="5"/>
  <c r="G729" i="5"/>
  <c r="F737" i="5"/>
  <c r="I741" i="5"/>
  <c r="R745" i="5"/>
  <c r="J749" i="5"/>
  <c r="G753" i="5"/>
  <c r="F761" i="5"/>
  <c r="F790" i="5"/>
  <c r="F806" i="5"/>
  <c r="H822" i="5"/>
  <c r="G854" i="5"/>
  <c r="H870" i="5"/>
  <c r="J886" i="5"/>
  <c r="I902" i="5"/>
  <c r="F934" i="5"/>
  <c r="R950" i="5"/>
  <c r="R300" i="5"/>
  <c r="H348" i="5"/>
  <c r="S419" i="5"/>
  <c r="S829" i="5"/>
  <c r="G222" i="5"/>
  <c r="G230" i="5"/>
  <c r="R246" i="5"/>
  <c r="H254" i="5"/>
  <c r="I262" i="5"/>
  <c r="I270" i="5"/>
  <c r="H310" i="5"/>
  <c r="R318" i="5"/>
  <c r="I342" i="5"/>
  <c r="G374" i="5"/>
  <c r="I382" i="5"/>
  <c r="F390" i="5"/>
  <c r="R406" i="5"/>
  <c r="F414" i="5"/>
  <c r="J446" i="5"/>
  <c r="J454" i="5"/>
  <c r="R470" i="5"/>
  <c r="F494" i="5"/>
  <c r="R502" i="5"/>
  <c r="I510" i="5"/>
  <c r="I518" i="5"/>
  <c r="R534" i="5"/>
  <c r="J542" i="5"/>
  <c r="R742" i="5"/>
  <c r="R766" i="5"/>
  <c r="G782" i="5"/>
  <c r="G798" i="5"/>
  <c r="G830" i="5"/>
  <c r="I862" i="5"/>
  <c r="F894" i="5"/>
  <c r="I926" i="5"/>
  <c r="F942" i="5"/>
  <c r="F958" i="5"/>
  <c r="S1029" i="5"/>
  <c r="H268" i="5"/>
  <c r="G380" i="5"/>
  <c r="J524" i="5"/>
  <c r="F566" i="5"/>
  <c r="G574" i="5"/>
  <c r="J590" i="5"/>
  <c r="G598" i="5"/>
  <c r="G606" i="5"/>
  <c r="R630" i="5"/>
  <c r="J638" i="5"/>
  <c r="S1771" i="5"/>
  <c r="S1867" i="5"/>
  <c r="S863" i="5"/>
  <c r="S1240" i="5"/>
  <c r="S1292" i="5"/>
  <c r="I868" i="5"/>
  <c r="R974" i="5"/>
  <c r="I982" i="5"/>
  <c r="R998" i="5"/>
  <c r="H1012" i="5"/>
  <c r="F1022" i="5"/>
  <c r="J1046" i="5"/>
  <c r="J1062" i="5"/>
  <c r="H1078" i="5"/>
  <c r="F1142" i="5"/>
  <c r="G1177" i="5"/>
  <c r="I1181" i="5"/>
  <c r="G1189" i="5"/>
  <c r="H1193" i="5"/>
  <c r="I1197" i="5"/>
  <c r="F1201" i="5"/>
  <c r="G1217" i="5"/>
  <c r="G1221" i="5"/>
  <c r="H1225" i="5"/>
  <c r="I1229" i="5"/>
  <c r="I1233" i="5"/>
  <c r="R1245" i="5"/>
  <c r="I1249" i="5"/>
  <c r="G1253" i="5"/>
  <c r="I1261" i="5"/>
  <c r="R1269" i="5"/>
  <c r="J1281" i="5"/>
  <c r="G1285" i="5"/>
  <c r="F1289" i="5"/>
  <c r="G1293" i="5"/>
  <c r="G1317" i="5"/>
  <c r="H1321" i="5"/>
  <c r="I1333" i="5"/>
  <c r="S1362" i="5"/>
  <c r="S1367" i="5"/>
  <c r="S1383" i="5"/>
  <c r="S1391" i="5"/>
  <c r="S1419" i="5"/>
  <c r="S1435" i="5"/>
  <c r="S1443" i="5"/>
  <c r="S1491" i="5"/>
  <c r="S1523" i="5"/>
  <c r="S1531" i="5"/>
  <c r="S1563" i="5"/>
  <c r="S1611" i="5"/>
  <c r="G1660"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F1190" i="5"/>
  <c r="R1254" i="5"/>
  <c r="H1459" i="5"/>
  <c r="G1662" i="5"/>
  <c r="G1681" i="5"/>
  <c r="R1686" i="5"/>
  <c r="J1694" i="5"/>
  <c r="S1759" i="5"/>
  <c r="S1775" i="5"/>
  <c r="S1823" i="5"/>
  <c r="S1887" i="5"/>
  <c r="S1927" i="5"/>
  <c r="S1951" i="5"/>
  <c r="S2000" i="5"/>
  <c r="S2008" i="5"/>
  <c r="R1667" i="5"/>
  <c r="I1667" i="5"/>
  <c r="S1715" i="5"/>
  <c r="S1763" i="5"/>
  <c r="S1811" i="5"/>
  <c r="S1827" i="5"/>
  <c r="S1843" i="5"/>
  <c r="S1875" i="5"/>
  <c r="S1904" i="5"/>
  <c r="S1920" i="5"/>
  <c r="S1944" i="5"/>
  <c r="S1976" i="5"/>
  <c r="H2062" i="5"/>
  <c r="S2284" i="5"/>
  <c r="J1422" i="5"/>
  <c r="H1430" i="5"/>
  <c r="I1438" i="5"/>
  <c r="G1474" i="5"/>
  <c r="H1478" i="5"/>
  <c r="R1502" i="5"/>
  <c r="I1506" i="5"/>
  <c r="F1510" i="5"/>
  <c r="G1526" i="5"/>
  <c r="I1534" i="5"/>
  <c r="I1542" i="5"/>
  <c r="G1548" i="5"/>
  <c r="R1550" i="5"/>
  <c r="F1574" i="5"/>
  <c r="R1582" i="5"/>
  <c r="H1590" i="5"/>
  <c r="R1596" i="5"/>
  <c r="I1598" i="5"/>
  <c r="F1606" i="5"/>
  <c r="G1622" i="5"/>
  <c r="H1638" i="5"/>
  <c r="G1646" i="5"/>
  <c r="R1674" i="5"/>
  <c r="S1719" i="5"/>
  <c r="S1735" i="5"/>
  <c r="S1751" i="5"/>
  <c r="S1783" i="5"/>
  <c r="G1897" i="5"/>
  <c r="I1897" i="5"/>
  <c r="S2253" i="5"/>
  <c r="S1453" i="5"/>
  <c r="S1461" i="5"/>
  <c r="S1469" i="5"/>
  <c r="S1477" i="5"/>
  <c r="S1485" i="5"/>
  <c r="S1493" i="5"/>
  <c r="S1501" i="5"/>
  <c r="S1509" i="5"/>
  <c r="R1553" i="5"/>
  <c r="R1593" i="5"/>
  <c r="J1667" i="5"/>
  <c r="S1704" i="5"/>
  <c r="S1720" i="5"/>
  <c r="S1732" i="5"/>
  <c r="S1740" i="5"/>
  <c r="S1748" i="5"/>
  <c r="S1752" i="5"/>
  <c r="F1757" i="5"/>
  <c r="S1776" i="5"/>
  <c r="J1781" i="5"/>
  <c r="S1792" i="5"/>
  <c r="S1800" i="5"/>
  <c r="S1804" i="5"/>
  <c r="S1816" i="5"/>
  <c r="S1840" i="5"/>
  <c r="S1844" i="5"/>
  <c r="S1856" i="5"/>
  <c r="S1864" i="5"/>
  <c r="S1868" i="5"/>
  <c r="J1873" i="5"/>
  <c r="S1898" i="5"/>
  <c r="S1914" i="5"/>
  <c r="J1923" i="5"/>
  <c r="F1923" i="5"/>
  <c r="S1938" i="5"/>
  <c r="S1962" i="5"/>
  <c r="S1970" i="5"/>
  <c r="S1994" i="5"/>
  <c r="H2038" i="5"/>
  <c r="I2046" i="5"/>
  <c r="H2067" i="5"/>
  <c r="S2261" i="5"/>
  <c r="I1745" i="5"/>
  <c r="J1822" i="5"/>
  <c r="J1838" i="5"/>
  <c r="R1923" i="5"/>
  <c r="S1899" i="5"/>
  <c r="H1909" i="5"/>
  <c r="J1909" i="5"/>
  <c r="F190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R1909"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J2070" i="5"/>
  <c r="S2245" i="5"/>
  <c r="S2276" i="5"/>
  <c r="I2041" i="5"/>
  <c r="H2043" i="5"/>
  <c r="I2043" i="5"/>
  <c r="G2246" i="5"/>
  <c r="H2262" i="5"/>
  <c r="J2262" i="5"/>
  <c r="G2262" i="5"/>
  <c r="I2262" i="5"/>
  <c r="J2374" i="5"/>
  <c r="R2058" i="5"/>
  <c r="S2475" i="5"/>
  <c r="S2039" i="5"/>
  <c r="S2047" i="5"/>
  <c r="S2053" i="5"/>
  <c r="S2059" i="5"/>
  <c r="S2061" i="5"/>
  <c r="S2066" i="5"/>
  <c r="S2078" i="5"/>
  <c r="S2090" i="5"/>
  <c r="S2098" i="5"/>
  <c r="S2110" i="5"/>
  <c r="S2130" i="5"/>
  <c r="S2142" i="5"/>
  <c r="S2162" i="5"/>
  <c r="H2179" i="5"/>
  <c r="J2179" i="5"/>
  <c r="R2179" i="5"/>
  <c r="F2179" i="5"/>
  <c r="G2179" i="5"/>
  <c r="S2182" i="5"/>
  <c r="S2210" i="5"/>
  <c r="H2211" i="5"/>
  <c r="S2317" i="5"/>
  <c r="S2067" i="5"/>
  <c r="S2083" i="5"/>
  <c r="S2103" i="5"/>
  <c r="S2111" i="5"/>
  <c r="S2123" i="5"/>
  <c r="J2124" i="5"/>
  <c r="S2135" i="5"/>
  <c r="S2143" i="5"/>
  <c r="S2155" i="5"/>
  <c r="S2163" i="5"/>
  <c r="S2223" i="5"/>
  <c r="S2231" i="5"/>
  <c r="S2238" i="5"/>
  <c r="S2262" i="5"/>
  <c r="S2331" i="5"/>
  <c r="S2335" i="5"/>
  <c r="S2339" i="5"/>
  <c r="S2343" i="5"/>
  <c r="S2347" i="5"/>
  <c r="S2351" i="5"/>
  <c r="G2086" i="5"/>
  <c r="I2116" i="5"/>
  <c r="S2224" i="5"/>
  <c r="S2232" i="5"/>
  <c r="F2318" i="5"/>
  <c r="G2334" i="5"/>
  <c r="J2366" i="5"/>
  <c r="S2459" i="5"/>
  <c r="S2491" i="5"/>
  <c r="J2110" i="5"/>
  <c r="S2117" i="5"/>
  <c r="S2149" i="5"/>
  <c r="S2189" i="5"/>
  <c r="S2197" i="5"/>
  <c r="S2213" i="5"/>
  <c r="S2218" i="5"/>
  <c r="S2227" i="5"/>
  <c r="S2234" i="5"/>
  <c r="S2275" i="5"/>
  <c r="S2283" i="5"/>
  <c r="S2290" i="5"/>
  <c r="S2291" i="5"/>
  <c r="I2086" i="5"/>
  <c r="I2102" i="5"/>
  <c r="G2164" i="5"/>
  <c r="S2400" i="5"/>
  <c r="S2408" i="5"/>
  <c r="S2447" i="5"/>
  <c r="R2462" i="5"/>
  <c r="S2463" i="5"/>
  <c r="S2479" i="5"/>
  <c r="S2495" i="5"/>
  <c r="F2301" i="5"/>
  <c r="R2301" i="5"/>
  <c r="F2357" i="5"/>
  <c r="R2357" i="5"/>
  <c r="S2388" i="5"/>
  <c r="S2392" i="5"/>
  <c r="S2355" i="5"/>
  <c r="S2359" i="5"/>
  <c r="S2363" i="5"/>
  <c r="S2367" i="5"/>
  <c r="S2371" i="5"/>
  <c r="S2375" i="5"/>
  <c r="S2379" i="5"/>
  <c r="S2383" i="5"/>
  <c r="S2451" i="5"/>
  <c r="S2467" i="5"/>
  <c r="S2483" i="5"/>
  <c r="F2411" i="5"/>
  <c r="H2419" i="5"/>
  <c r="R2389" i="5"/>
  <c r="G2389" i="5"/>
  <c r="H2389" i="5"/>
  <c r="H2395" i="5"/>
  <c r="S2455" i="5"/>
  <c r="S2471" i="5"/>
  <c r="S2487" i="5"/>
  <c r="S2387" i="5"/>
  <c r="S2391" i="5"/>
  <c r="S2395" i="5"/>
  <c r="S2399" i="5"/>
  <c r="S2403" i="5"/>
  <c r="S2407" i="5"/>
  <c r="I2485" i="5"/>
  <c r="J2485" i="5"/>
  <c r="G2401" i="5"/>
  <c r="F2417" i="5"/>
  <c r="J2421" i="5"/>
  <c r="F2425" i="5"/>
  <c r="G2429" i="5"/>
  <c r="R2043" i="5"/>
  <c r="J2043" i="5"/>
  <c r="F2043" i="5"/>
  <c r="G2043" i="5"/>
  <c r="H1782" i="5"/>
  <c r="I1782" i="5"/>
  <c r="F1782" i="5"/>
  <c r="H2283" i="5"/>
  <c r="I2283" i="5"/>
  <c r="F2283" i="5"/>
  <c r="G2283" i="5"/>
  <c r="R2158" i="5"/>
  <c r="H851" i="5"/>
  <c r="J851" i="5"/>
  <c r="I851" i="5"/>
  <c r="G851" i="5"/>
  <c r="I1188" i="5"/>
  <c r="H546" i="5"/>
  <c r="I546" i="5"/>
  <c r="I162" i="5"/>
  <c r="F162" i="5"/>
  <c r="R162" i="5"/>
  <c r="H162" i="5"/>
  <c r="G162" i="5"/>
  <c r="R186" i="5"/>
  <c r="I154" i="5"/>
  <c r="J154" i="5"/>
  <c r="F154" i="5"/>
  <c r="R154" i="5"/>
  <c r="H154" i="5"/>
  <c r="G154" i="5"/>
  <c r="I122" i="5"/>
  <c r="F122" i="5"/>
  <c r="R122" i="5"/>
  <c r="H122" i="5"/>
  <c r="G122" i="5"/>
  <c r="I90" i="5"/>
  <c r="R90" i="5"/>
  <c r="H90" i="5"/>
  <c r="G90" i="5"/>
  <c r="I210" i="5"/>
  <c r="F210" i="5"/>
  <c r="R210" i="5"/>
  <c r="H210" i="5"/>
  <c r="G210" i="5"/>
  <c r="I50" i="5"/>
  <c r="F50" i="5"/>
  <c r="R50" i="5"/>
  <c r="G50" i="5"/>
  <c r="I74" i="5"/>
  <c r="F74" i="5"/>
  <c r="R74" i="5"/>
  <c r="H74" i="5"/>
  <c r="J1074" i="5"/>
  <c r="H1074" i="5"/>
  <c r="H466" i="5"/>
  <c r="I466" i="5"/>
  <c r="J466" i="5"/>
  <c r="R426" i="5"/>
  <c r="H426" i="5"/>
  <c r="J426" i="5"/>
  <c r="F426" i="5"/>
  <c r="R410" i="5"/>
  <c r="H410" i="5"/>
  <c r="I410" i="5"/>
  <c r="J410" i="5"/>
  <c r="F410" i="5"/>
  <c r="R330" i="5"/>
  <c r="H330" i="5"/>
  <c r="F330" i="5"/>
  <c r="R290" i="5"/>
  <c r="H290" i="5"/>
  <c r="F290" i="5"/>
  <c r="R258" i="5"/>
  <c r="H258" i="5"/>
  <c r="I258" i="5"/>
  <c r="F258" i="5"/>
  <c r="R522" i="5"/>
  <c r="H522" i="5"/>
  <c r="J522" i="5"/>
  <c r="F522" i="5"/>
  <c r="R498" i="5"/>
  <c r="H498" i="5"/>
  <c r="I498" i="5"/>
  <c r="J498" i="5"/>
  <c r="F498" i="5"/>
  <c r="R386" i="5"/>
  <c r="H386" i="5"/>
  <c r="I386" i="5"/>
  <c r="F386" i="5"/>
  <c r="J930" i="5"/>
  <c r="F930" i="5"/>
  <c r="R930" i="5"/>
  <c r="H930" i="5"/>
  <c r="I930" i="5"/>
  <c r="H770" i="5"/>
  <c r="G1514" i="5"/>
  <c r="R1490" i="5"/>
  <c r="F1426" i="5"/>
  <c r="R450" i="5"/>
  <c r="I450" i="5"/>
  <c r="J450" i="5"/>
  <c r="F450" i="5"/>
  <c r="R442" i="5"/>
  <c r="H442" i="5"/>
  <c r="I442" i="5"/>
  <c r="H370" i="5"/>
  <c r="I370" i="5"/>
  <c r="F370" i="5"/>
  <c r="J707" i="5"/>
  <c r="R60" i="5"/>
  <c r="G1074" i="5"/>
  <c r="G1066" i="5"/>
  <c r="G970" i="5"/>
  <c r="G466" i="5"/>
  <c r="G450" i="5"/>
  <c r="G442" i="5"/>
  <c r="G426" i="5"/>
  <c r="G410" i="5"/>
  <c r="G370" i="5"/>
  <c r="G330" i="5"/>
  <c r="G290" i="5"/>
  <c r="G258" i="5"/>
  <c r="R804" i="5"/>
  <c r="S1522" i="5"/>
  <c r="G1453" i="5"/>
  <c r="R1332" i="5"/>
  <c r="S1650" i="5"/>
  <c r="S1152" i="5"/>
  <c r="F1073" i="5"/>
  <c r="S944" i="5"/>
  <c r="F121" i="5"/>
  <c r="S375" i="5"/>
  <c r="H499" i="5"/>
  <c r="R141" i="5"/>
  <c r="H1453" i="5"/>
  <c r="S1267" i="5"/>
  <c r="J997" i="5"/>
  <c r="S920" i="5"/>
  <c r="S359" i="5"/>
  <c r="F1453" i="5"/>
  <c r="G1073" i="5"/>
  <c r="S796" i="5"/>
  <c r="S2476" i="5"/>
  <c r="J461" i="5"/>
  <c r="S568" i="5"/>
  <c r="S690" i="5"/>
  <c r="F1009" i="5"/>
  <c r="H1342" i="5"/>
  <c r="S1428" i="5"/>
  <c r="S1580" i="5"/>
  <c r="S1644" i="5"/>
  <c r="S1696" i="5"/>
  <c r="S2448" i="5"/>
  <c r="R203" i="5"/>
  <c r="H203" i="5"/>
  <c r="I203" i="5"/>
  <c r="S234" i="5"/>
  <c r="S271" i="5"/>
  <c r="H331" i="5"/>
  <c r="F331" i="5"/>
  <c r="R331" i="5"/>
  <c r="S351" i="5"/>
  <c r="S363" i="5"/>
  <c r="S424" i="5"/>
  <c r="H429" i="5"/>
  <c r="G429" i="5"/>
  <c r="I429" i="5"/>
  <c r="S490" i="5"/>
  <c r="S538" i="5"/>
  <c r="S550" i="5"/>
  <c r="S556" i="5"/>
  <c r="J561" i="5"/>
  <c r="R561" i="5"/>
  <c r="S591" i="5"/>
  <c r="I661" i="5"/>
  <c r="G661" i="5"/>
  <c r="R661" i="5"/>
  <c r="F661" i="5"/>
  <c r="J666" i="5"/>
  <c r="F666" i="5"/>
  <c r="R666" i="5"/>
  <c r="H666" i="5"/>
  <c r="I666" i="5"/>
  <c r="S720" i="5"/>
  <c r="S725" i="5"/>
  <c r="S832" i="5"/>
  <c r="S869" i="5"/>
  <c r="S912" i="5"/>
  <c r="S972" i="5"/>
  <c r="S984" i="5"/>
  <c r="S1036" i="5"/>
  <c r="S1042" i="5"/>
  <c r="S1048" i="5"/>
  <c r="S1096" i="5"/>
  <c r="S1146" i="5"/>
  <c r="S1175" i="5"/>
  <c r="S1211" i="5"/>
  <c r="S1235" i="5"/>
  <c r="S1247" i="5"/>
  <c r="S1388" i="5"/>
  <c r="I1414" i="5"/>
  <c r="S1426" i="5"/>
  <c r="S1464" i="5"/>
  <c r="S1492" i="5"/>
  <c r="S1566" i="5"/>
  <c r="S1630" i="5"/>
  <c r="S1670" i="5"/>
  <c r="S1676" i="5"/>
  <c r="S1682" i="5"/>
  <c r="S1688" i="5"/>
  <c r="F1718" i="5"/>
  <c r="R1757" i="5"/>
  <c r="H1757" i="5"/>
  <c r="S1789" i="5"/>
  <c r="S1821" i="5"/>
  <c r="R1825" i="5"/>
  <c r="G1873" i="5"/>
  <c r="I1909" i="5"/>
  <c r="S2046" i="5"/>
  <c r="S2196" i="5"/>
  <c r="R2394" i="5"/>
  <c r="H2394" i="5"/>
  <c r="S2415" i="5"/>
  <c r="S2468" i="5"/>
  <c r="I331" i="5"/>
  <c r="I234" i="5"/>
  <c r="G234" i="5"/>
  <c r="F234" i="5"/>
  <c r="S430" i="5"/>
  <c r="S436" i="5"/>
  <c r="S442" i="5"/>
  <c r="S472" i="5"/>
  <c r="S498" i="5"/>
  <c r="S503"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G1998" i="5"/>
  <c r="S2040" i="5"/>
  <c r="F2237" i="5"/>
  <c r="S2324" i="5"/>
  <c r="S2346" i="5"/>
  <c r="S2376" i="5"/>
  <c r="S2423" i="5"/>
  <c r="S397" i="5"/>
  <c r="H379" i="5"/>
  <c r="R379" i="5"/>
  <c r="G459" i="5"/>
  <c r="S978" i="5"/>
  <c r="F379" i="5"/>
  <c r="I561" i="5"/>
  <c r="R234" i="5"/>
  <c r="S357" i="5"/>
  <c r="S295" i="5"/>
  <c r="S782" i="5"/>
  <c r="G203" i="5"/>
  <c r="G331" i="5"/>
  <c r="S364" i="5"/>
  <c r="S732" i="5"/>
  <c r="S932" i="5"/>
  <c r="S968" i="5"/>
  <c r="S308" i="5"/>
  <c r="S510" i="5"/>
  <c r="S679" i="5"/>
  <c r="S743" i="5"/>
  <c r="S759" i="5"/>
  <c r="S199" i="5"/>
  <c r="S572" i="5"/>
  <c r="S154" i="5"/>
  <c r="S322" i="5"/>
  <c r="I522" i="5"/>
  <c r="H1610" i="5"/>
  <c r="R65" i="5"/>
  <c r="F193" i="5"/>
  <c r="I193" i="5"/>
  <c r="G193" i="5"/>
  <c r="I611" i="5"/>
  <c r="I875" i="5"/>
  <c r="F875" i="5"/>
  <c r="J1114" i="5"/>
  <c r="F1114" i="5"/>
  <c r="G1114" i="5"/>
  <c r="F1401" i="5"/>
  <c r="R1561" i="5"/>
  <c r="I1625" i="5"/>
  <c r="H1710" i="5"/>
  <c r="I1780" i="5"/>
  <c r="H1780" i="5"/>
  <c r="R1780" i="5"/>
  <c r="H1812" i="5"/>
  <c r="R1945" i="5"/>
  <c r="I161" i="5"/>
  <c r="H161" i="5"/>
  <c r="F161" i="5"/>
  <c r="I85" i="5"/>
  <c r="I1982" i="5"/>
  <c r="R1782" i="5"/>
  <c r="G161" i="5"/>
  <c r="G371" i="5"/>
  <c r="H371" i="5"/>
  <c r="H85" i="5"/>
  <c r="I317" i="5"/>
  <c r="R317" i="5"/>
  <c r="F317" i="5"/>
  <c r="R1417" i="5"/>
  <c r="H193" i="5"/>
  <c r="I129" i="5"/>
  <c r="J1998" i="5"/>
  <c r="F1854" i="5"/>
  <c r="I1710" i="5"/>
  <c r="R193" i="5"/>
  <c r="F1998" i="5"/>
  <c r="H1854" i="5"/>
  <c r="G1710" i="5"/>
  <c r="G1401" i="5"/>
  <c r="J1561" i="5"/>
  <c r="R1710" i="5"/>
  <c r="R2237" i="5"/>
  <c r="R2116" i="5"/>
  <c r="G2390" i="5"/>
  <c r="R1998" i="5"/>
  <c r="F1561" i="5"/>
  <c r="I1998" i="5"/>
  <c r="G1137" i="5"/>
  <c r="R339" i="5"/>
  <c r="G2116" i="5"/>
  <c r="R1854" i="5"/>
  <c r="H1998" i="5"/>
  <c r="H1137" i="5"/>
  <c r="H1401" i="5"/>
  <c r="I1114" i="5"/>
  <c r="I1254" i="5"/>
  <c r="J875" i="5"/>
  <c r="R2110" i="5"/>
  <c r="J1562" i="5"/>
  <c r="F173" i="5"/>
  <c r="R173" i="5"/>
  <c r="H173" i="5"/>
  <c r="I173" i="5"/>
  <c r="S228" i="5"/>
  <c r="H251" i="5"/>
  <c r="R251" i="5"/>
  <c r="I251" i="5"/>
  <c r="G251" i="5"/>
  <c r="S258" i="5"/>
  <c r="S282" i="5"/>
  <c r="S288" i="5"/>
  <c r="S294" i="5"/>
  <c r="S344" i="5"/>
  <c r="S356" i="5"/>
  <c r="S362" i="5"/>
  <c r="S416" i="5"/>
  <c r="S435" i="5"/>
  <c r="S459" i="5"/>
  <c r="S2466" i="5"/>
  <c r="S2480" i="5"/>
  <c r="G543" i="5"/>
  <c r="R47" i="5"/>
  <c r="R31" i="5"/>
  <c r="I17" i="5"/>
  <c r="G69" i="5"/>
  <c r="H1434" i="5"/>
  <c r="G1546" i="5"/>
  <c r="G1610" i="5"/>
  <c r="F185" i="5"/>
  <c r="G173" i="5"/>
  <c r="R1546" i="5"/>
  <c r="R1610" i="5"/>
  <c r="I1562" i="5"/>
  <c r="G1434" i="5"/>
  <c r="R1668" i="5"/>
  <c r="I274" i="5"/>
  <c r="F1610" i="5"/>
  <c r="H1562" i="5"/>
  <c r="J1546" i="5"/>
  <c r="J1610" i="5"/>
  <c r="S276" i="5"/>
  <c r="I2253" i="5"/>
  <c r="R541" i="5"/>
  <c r="S749" i="5"/>
  <c r="S804" i="5"/>
  <c r="S1386" i="5"/>
  <c r="S2428" i="5"/>
  <c r="S578" i="5"/>
  <c r="J1190" i="5"/>
  <c r="S836" i="5"/>
  <c r="S573" i="5"/>
  <c r="S634" i="5"/>
  <c r="S500" i="5"/>
  <c r="S530" i="5"/>
  <c r="S1116" i="5"/>
  <c r="S1148" i="5"/>
  <c r="S1408" i="5"/>
  <c r="S1454" i="5"/>
  <c r="S2028" i="5"/>
  <c r="F109" i="5"/>
  <c r="S396" i="5"/>
  <c r="F541" i="5"/>
  <c r="G541" i="5"/>
  <c r="S599" i="5"/>
  <c r="S670" i="5"/>
  <c r="S952" i="5"/>
  <c r="S958" i="5"/>
  <c r="S1028" i="5"/>
  <c r="S1140" i="5"/>
  <c r="S788" i="5"/>
  <c r="S888" i="5"/>
  <c r="S852" i="5"/>
  <c r="H470" i="5"/>
  <c r="F470" i="5"/>
  <c r="H300" i="5"/>
  <c r="G300" i="5"/>
  <c r="S998" i="5"/>
  <c r="S1004" i="5"/>
  <c r="S1010" i="5"/>
  <c r="S1016" i="5"/>
  <c r="S1045" i="5"/>
  <c r="S1062" i="5"/>
  <c r="S1068" i="5"/>
  <c r="S1080" i="5"/>
  <c r="G983" i="5"/>
  <c r="R87" i="5"/>
  <c r="G71" i="5"/>
  <c r="H55" i="5"/>
  <c r="R39" i="5"/>
  <c r="I23" i="5"/>
  <c r="S987" i="5"/>
  <c r="S970" i="5"/>
  <c r="S2368" i="5"/>
  <c r="R851" i="5"/>
  <c r="S1074" i="5"/>
  <c r="R221" i="5"/>
  <c r="R2146" i="5"/>
  <c r="G2146" i="5"/>
  <c r="H2146" i="5"/>
  <c r="S2348" i="5"/>
  <c r="S918" i="5"/>
  <c r="S2032" i="5"/>
  <c r="S2136" i="5"/>
  <c r="S959" i="5"/>
  <c r="I1142" i="5"/>
  <c r="S742" i="5"/>
  <c r="S206" i="5"/>
  <c r="S212" i="5"/>
  <c r="S262" i="5"/>
  <c r="S1402" i="5"/>
  <c r="S1446" i="5"/>
  <c r="S1494" i="5"/>
  <c r="S1550" i="5"/>
  <c r="S1632" i="5"/>
  <c r="S1672" i="5"/>
  <c r="H1741" i="5"/>
  <c r="S1134" i="5"/>
  <c r="I2309" i="5"/>
  <c r="G2309" i="5"/>
  <c r="S566" i="5"/>
  <c r="S268" i="5"/>
  <c r="S307" i="5"/>
  <c r="S342" i="5"/>
  <c r="S389" i="5"/>
  <c r="S407" i="5"/>
  <c r="S439" i="5"/>
  <c r="S451" i="5"/>
  <c r="S475" i="5"/>
  <c r="S504" i="5"/>
  <c r="S509" i="5"/>
  <c r="S516" i="5"/>
  <c r="H521" i="5"/>
  <c r="J521" i="5"/>
  <c r="I521" i="5"/>
  <c r="S546" i="5"/>
  <c r="S557" i="5"/>
  <c r="F562" i="5"/>
  <c r="J562" i="5"/>
  <c r="H562" i="5"/>
  <c r="S567" i="5"/>
  <c r="S597" i="5"/>
  <c r="S607" i="5"/>
  <c r="G627" i="5"/>
  <c r="J627" i="5"/>
  <c r="S643" i="5"/>
  <c r="I658" i="5"/>
  <c r="G658" i="5"/>
  <c r="F658" i="5"/>
  <c r="H658" i="5"/>
  <c r="J658" i="5"/>
  <c r="S668" i="5"/>
  <c r="S699" i="5"/>
  <c r="S726" i="5"/>
  <c r="S731" i="5"/>
  <c r="S2411" i="5"/>
  <c r="S2432" i="5"/>
  <c r="S2439" i="5"/>
  <c r="S2460" i="5"/>
  <c r="S2488" i="5"/>
  <c r="G79" i="5"/>
  <c r="R658" i="5"/>
  <c r="R562" i="5"/>
  <c r="F17" i="5"/>
  <c r="F201" i="5"/>
  <c r="S213" i="5"/>
  <c r="R217" i="5"/>
  <c r="S222" i="5"/>
  <c r="S1662" i="5"/>
  <c r="S1702" i="5"/>
  <c r="S1725" i="5"/>
  <c r="H1742" i="5"/>
  <c r="I1846" i="5"/>
  <c r="F1846" i="5"/>
  <c r="G1846" i="5"/>
  <c r="S2026" i="5"/>
  <c r="S2048" i="5"/>
  <c r="S2054" i="5"/>
  <c r="S2092" i="5"/>
  <c r="I2268" i="5"/>
  <c r="G2268" i="5"/>
  <c r="S1162" i="5"/>
  <c r="S1179" i="5"/>
  <c r="S1203" i="5"/>
  <c r="H1238" i="5"/>
  <c r="I1238" i="5"/>
  <c r="I1308" i="5"/>
  <c r="H1308" i="5"/>
  <c r="F1308" i="5"/>
  <c r="J1308" i="5"/>
  <c r="R1308" i="5"/>
  <c r="G1308" i="5"/>
  <c r="S1418" i="5"/>
  <c r="S1436" i="5"/>
  <c r="S1468" i="5"/>
  <c r="J1529" i="5"/>
  <c r="S1576" i="5"/>
  <c r="S1032" i="5"/>
  <c r="S1106" i="5"/>
  <c r="S736" i="5"/>
  <c r="R868" i="5"/>
  <c r="G868" i="5"/>
  <c r="S880" i="5"/>
  <c r="R1066" i="5"/>
  <c r="H1066" i="5"/>
  <c r="I970" i="5"/>
  <c r="J442" i="5"/>
  <c r="F442" i="5"/>
  <c r="G2039" i="5"/>
  <c r="F1605" i="5"/>
  <c r="H2150" i="5"/>
  <c r="R905" i="5"/>
  <c r="J905" i="5"/>
  <c r="F905" i="5"/>
  <c r="H905" i="5"/>
  <c r="I905" i="5"/>
  <c r="J441" i="5"/>
  <c r="R441" i="5"/>
  <c r="I1284" i="5"/>
  <c r="J821" i="5"/>
  <c r="G821" i="5"/>
  <c r="H821" i="5"/>
  <c r="F821" i="5"/>
  <c r="I821" i="5"/>
  <c r="G1011" i="5"/>
  <c r="J1011" i="5"/>
  <c r="F1011" i="5"/>
  <c r="J1254" i="5"/>
  <c r="F561" i="5"/>
  <c r="H561" i="5"/>
  <c r="J601" i="5"/>
  <c r="H601" i="5"/>
  <c r="F601" i="5"/>
  <c r="F692" i="5"/>
  <c r="F1105" i="5"/>
  <c r="R1781" i="5"/>
  <c r="G927" i="5"/>
  <c r="J1514" i="5"/>
  <c r="R1514" i="5"/>
  <c r="H1514" i="5"/>
  <c r="R1450" i="5"/>
  <c r="F970" i="5"/>
  <c r="H970" i="5"/>
  <c r="J970" i="5"/>
  <c r="R970" i="5"/>
  <c r="F1514" i="5"/>
  <c r="G1450" i="5"/>
  <c r="G1538" i="5"/>
  <c r="H875" i="5"/>
  <c r="J1009" i="5"/>
  <c r="F429" i="5"/>
  <c r="G2124" i="5"/>
  <c r="F357" i="5"/>
  <c r="J1238" i="5"/>
  <c r="G521" i="5"/>
  <c r="J429" i="5"/>
  <c r="F203" i="5"/>
  <c r="R1982" i="5"/>
  <c r="J2006" i="5"/>
  <c r="R521" i="5"/>
  <c r="G937" i="5"/>
  <c r="F1982" i="5"/>
  <c r="F2006" i="5"/>
  <c r="H1713" i="5"/>
  <c r="R2006" i="5"/>
  <c r="F521" i="5"/>
  <c r="F625" i="5"/>
  <c r="F2109" i="5"/>
  <c r="F1137" i="5"/>
  <c r="J625" i="5"/>
  <c r="R429" i="5"/>
  <c r="H2006" i="5"/>
  <c r="G875" i="5"/>
  <c r="F1434" i="5"/>
  <c r="R1018" i="5"/>
  <c r="I1498" i="5"/>
  <c r="J1434" i="5"/>
  <c r="I1434" i="5"/>
  <c r="R1434" i="5"/>
  <c r="G1620" i="5"/>
  <c r="S637" i="5"/>
  <c r="S526" i="5"/>
  <c r="S581" i="5"/>
  <c r="S884" i="5"/>
  <c r="R2405" i="5"/>
  <c r="F2405" i="5"/>
  <c r="I2405" i="5"/>
  <c r="J2405" i="5"/>
  <c r="J2389" i="5"/>
  <c r="F2389" i="5"/>
  <c r="I2389" i="5"/>
  <c r="I2357" i="5"/>
  <c r="J2357" i="5"/>
  <c r="G2357" i="5"/>
  <c r="H2357" i="5"/>
  <c r="J2325" i="5"/>
  <c r="H2325" i="5"/>
  <c r="I2325" i="5"/>
  <c r="G2325" i="5"/>
  <c r="J2301" i="5"/>
  <c r="H2301" i="5"/>
  <c r="I2301" i="5"/>
  <c r="G2301" i="5"/>
  <c r="G2229" i="5"/>
  <c r="F1626" i="5"/>
  <c r="G1686" i="5"/>
  <c r="S532" i="5"/>
  <c r="S605" i="5"/>
  <c r="S1086" i="5"/>
  <c r="S816" i="5"/>
  <c r="S227" i="5"/>
  <c r="J1652" i="5"/>
  <c r="I1652" i="5"/>
  <c r="R978" i="5"/>
  <c r="F1602" i="5"/>
  <c r="R298" i="5"/>
  <c r="F577" i="5"/>
  <c r="S502" i="5"/>
  <c r="S200" i="5"/>
  <c r="J577" i="5"/>
  <c r="G1490" i="5"/>
  <c r="R1036" i="5"/>
  <c r="R466" i="5"/>
  <c r="F466" i="5"/>
  <c r="J1066" i="5"/>
  <c r="F1066" i="5"/>
  <c r="S192" i="5"/>
  <c r="S348" i="5"/>
  <c r="S456" i="5"/>
  <c r="S248" i="5"/>
  <c r="F514" i="5"/>
  <c r="G470" i="5"/>
  <c r="F1642" i="5"/>
  <c r="H1652" i="5"/>
  <c r="I1018" i="5"/>
  <c r="G514" i="5"/>
  <c r="R514" i="5"/>
  <c r="G1562" i="5"/>
  <c r="F1562" i="5"/>
  <c r="S619" i="5"/>
  <c r="S338" i="5"/>
  <c r="S314" i="5"/>
  <c r="S254" i="5"/>
  <c r="G1227" i="5"/>
  <c r="F683" i="5"/>
  <c r="F747" i="5"/>
  <c r="F950" i="5"/>
  <c r="H683" i="5"/>
  <c r="J683" i="5"/>
  <c r="J747" i="5"/>
  <c r="I598" i="5"/>
  <c r="I978" i="5"/>
  <c r="G978" i="5"/>
  <c r="H747" i="5"/>
  <c r="I683" i="5"/>
  <c r="I747" i="5"/>
  <c r="I1042" i="5"/>
  <c r="H978" i="5"/>
  <c r="H950" i="5"/>
  <c r="R1042" i="5"/>
  <c r="F978" i="5"/>
  <c r="F2038" i="5"/>
  <c r="F598" i="5"/>
  <c r="J978" i="5"/>
  <c r="G546" i="5"/>
  <c r="G1042" i="5"/>
  <c r="F1042" i="5"/>
  <c r="R683" i="5"/>
  <c r="R747" i="5"/>
  <c r="J1042" i="5"/>
  <c r="S488" i="5"/>
  <c r="S468" i="5"/>
  <c r="S208" i="5"/>
  <c r="S256" i="5"/>
  <c r="S306" i="5"/>
  <c r="S482" i="5"/>
  <c r="S205" i="5"/>
  <c r="S229" i="5"/>
  <c r="J610" i="5"/>
  <c r="S613" i="5"/>
  <c r="G964" i="5"/>
  <c r="G2060" i="5"/>
  <c r="J1466" i="5"/>
  <c r="R2117" i="5"/>
  <c r="F938" i="5"/>
  <c r="J474" i="5"/>
  <c r="I2038" i="5"/>
  <c r="H1002" i="5"/>
  <c r="G2290" i="5"/>
  <c r="I2269" i="5"/>
  <c r="I964" i="5"/>
  <c r="J964" i="5"/>
  <c r="G596" i="5"/>
  <c r="I308" i="5"/>
  <c r="J2477" i="5"/>
  <c r="R721" i="5"/>
  <c r="F294" i="5"/>
  <c r="F721" i="5"/>
  <c r="J538" i="5"/>
  <c r="H689" i="5"/>
  <c r="R2484" i="5"/>
  <c r="G1993" i="5"/>
  <c r="F678" i="5"/>
  <c r="R689" i="5"/>
  <c r="H138" i="5"/>
  <c r="J2484" i="5"/>
  <c r="G2364" i="5"/>
  <c r="G2085" i="5"/>
  <c r="F753" i="5"/>
  <c r="F2326" i="5"/>
  <c r="H53" i="5"/>
  <c r="R138" i="5"/>
  <c r="J753" i="5"/>
  <c r="H2326" i="5"/>
  <c r="G362" i="5"/>
  <c r="I2364" i="5"/>
  <c r="F2404" i="5"/>
  <c r="J678" i="5"/>
  <c r="R508" i="5"/>
  <c r="H2269" i="5"/>
  <c r="J2269" i="5"/>
  <c r="J636" i="5"/>
  <c r="H2204" i="5"/>
  <c r="H837" i="5"/>
  <c r="F33" i="5"/>
  <c r="I1102" i="5"/>
  <c r="I636" i="5"/>
  <c r="J1165" i="5"/>
  <c r="G1572" i="5"/>
  <c r="J508" i="5"/>
  <c r="F205" i="5"/>
  <c r="G789" i="5"/>
  <c r="R2269" i="5"/>
  <c r="R596" i="5"/>
  <c r="I508" i="5"/>
  <c r="H345" i="5"/>
  <c r="G2204" i="5"/>
  <c r="J1409" i="5"/>
  <c r="H965" i="5"/>
  <c r="I837" i="5"/>
  <c r="F2269" i="5"/>
  <c r="I678" i="5"/>
  <c r="F508" i="5"/>
  <c r="F53" i="5"/>
  <c r="H678" i="5"/>
  <c r="F636" i="5"/>
  <c r="H596" i="5"/>
  <c r="G508" i="5"/>
  <c r="I2204" i="5"/>
  <c r="F2204" i="5"/>
  <c r="R1044" i="5"/>
  <c r="I596" i="5"/>
  <c r="R678" i="5"/>
  <c r="G2269" i="5"/>
  <c r="G636" i="5"/>
  <c r="H205" i="5"/>
  <c r="J2204" i="5"/>
  <c r="I2362" i="5"/>
  <c r="R638" i="5"/>
  <c r="G2362" i="5"/>
  <c r="H1474" i="5"/>
  <c r="H1265" i="5"/>
  <c r="G1522" i="5"/>
  <c r="G1284" i="5"/>
  <c r="F798" i="5"/>
  <c r="J893" i="5"/>
  <c r="J2404" i="5"/>
  <c r="H2477" i="5"/>
  <c r="R1284" i="5"/>
  <c r="R1570" i="5"/>
  <c r="G2250" i="5"/>
  <c r="G651" i="5"/>
  <c r="H691" i="5"/>
  <c r="R770" i="5"/>
  <c r="F282" i="5"/>
  <c r="R2430" i="5"/>
  <c r="J1522" i="5"/>
  <c r="F362" i="5"/>
  <c r="R1501" i="5"/>
  <c r="I2331" i="5"/>
  <c r="I2250" i="5"/>
  <c r="R691" i="5"/>
  <c r="I1211" i="5"/>
  <c r="G2430" i="5"/>
  <c r="F2390" i="5"/>
  <c r="F2150" i="5"/>
  <c r="J2430" i="5"/>
  <c r="F1211" i="5"/>
  <c r="G2052" i="5"/>
  <c r="R1329" i="5"/>
  <c r="I2052" i="5"/>
  <c r="J1821" i="5"/>
  <c r="I980" i="5"/>
  <c r="I1981" i="5"/>
  <c r="F691" i="5"/>
  <c r="F314" i="5"/>
  <c r="J2390" i="5"/>
  <c r="J2052" i="5"/>
  <c r="H79" i="5"/>
  <c r="H602" i="5"/>
  <c r="J1022" i="5"/>
  <c r="G2373" i="5"/>
  <c r="R1821" i="5"/>
  <c r="I2150" i="5"/>
  <c r="J1169" i="5"/>
  <c r="I1265" i="5"/>
  <c r="F79" i="5"/>
  <c r="R79" i="5"/>
  <c r="I314" i="5"/>
  <c r="F538" i="5"/>
  <c r="G138" i="5"/>
  <c r="F1497" i="5"/>
  <c r="H2484" i="5"/>
  <c r="G2484" i="5"/>
  <c r="H745" i="5"/>
  <c r="H2314" i="5"/>
  <c r="J2314" i="5"/>
  <c r="I2060" i="5"/>
  <c r="H1522" i="5"/>
  <c r="R2150" i="5"/>
  <c r="I2314" i="5"/>
  <c r="G2404" i="5"/>
  <c r="I602" i="5"/>
  <c r="H1965" i="5"/>
  <c r="F2331" i="5"/>
  <c r="H2206" i="5"/>
  <c r="H651" i="5"/>
  <c r="G282" i="5"/>
  <c r="J691" i="5"/>
  <c r="H314" i="5"/>
  <c r="J1426" i="5"/>
  <c r="F770" i="5"/>
  <c r="H677" i="5"/>
  <c r="I538" i="5"/>
  <c r="I282" i="5"/>
  <c r="F138" i="5"/>
  <c r="R1211" i="5"/>
  <c r="I2404" i="5"/>
  <c r="R2377" i="5"/>
  <c r="J2150" i="5"/>
  <c r="I2430" i="5"/>
  <c r="F1981" i="5"/>
  <c r="R1475" i="5"/>
  <c r="R1965" i="5"/>
  <c r="F228" i="5"/>
  <c r="H362" i="5"/>
  <c r="R414" i="5"/>
  <c r="H2390" i="5"/>
  <c r="J1284" i="5"/>
  <c r="F2314" i="5"/>
  <c r="R602" i="5"/>
  <c r="I638" i="5"/>
  <c r="R893" i="5"/>
  <c r="I269" i="5"/>
  <c r="H2331" i="5"/>
  <c r="G2206" i="5"/>
  <c r="G1718" i="5"/>
  <c r="F651" i="5"/>
  <c r="I790" i="5"/>
  <c r="R314" i="5"/>
  <c r="I1426" i="5"/>
  <c r="J770" i="5"/>
  <c r="F709" i="5"/>
  <c r="H538" i="5"/>
  <c r="H282" i="5"/>
  <c r="F545" i="5"/>
  <c r="G1211" i="5"/>
  <c r="I2477" i="5"/>
  <c r="H2404" i="5"/>
  <c r="I2390" i="5"/>
  <c r="I2206" i="5"/>
  <c r="G2132" i="5"/>
  <c r="F2206" i="5"/>
  <c r="R1981" i="5"/>
  <c r="J1981" i="5"/>
  <c r="J1475" i="5"/>
  <c r="J950" i="5"/>
  <c r="H406" i="5"/>
  <c r="J549" i="5"/>
  <c r="G602" i="5"/>
  <c r="H638" i="5"/>
  <c r="G1821" i="5"/>
  <c r="G893" i="5"/>
  <c r="R2206" i="5"/>
  <c r="G1987" i="5"/>
  <c r="R1718" i="5"/>
  <c r="J651" i="5"/>
  <c r="G314" i="5"/>
  <c r="I691" i="5"/>
  <c r="R790" i="5"/>
  <c r="H1426" i="5"/>
  <c r="R538" i="5"/>
  <c r="H2132" i="5"/>
  <c r="H2033" i="5"/>
  <c r="H1981" i="5"/>
  <c r="R1987" i="5"/>
  <c r="H2060" i="5"/>
  <c r="G2477" i="5"/>
  <c r="H1284" i="5"/>
  <c r="G2314" i="5"/>
  <c r="I470" i="5"/>
  <c r="F638" i="5"/>
  <c r="F2477" i="5"/>
  <c r="G749" i="5"/>
  <c r="R243" i="5"/>
  <c r="G191" i="5"/>
  <c r="J602" i="5"/>
  <c r="F2194" i="5"/>
  <c r="H2194" i="5"/>
  <c r="J2194" i="5"/>
  <c r="I362" i="5"/>
  <c r="H435" i="5"/>
  <c r="J2331" i="5"/>
  <c r="H1718" i="5"/>
  <c r="R651" i="5"/>
  <c r="G1003" i="5"/>
  <c r="R1426" i="5"/>
  <c r="F166" i="5"/>
  <c r="F741" i="5"/>
  <c r="F1385" i="5"/>
  <c r="F2364" i="5"/>
  <c r="H2430" i="5"/>
  <c r="G2279" i="5"/>
  <c r="R2314" i="5"/>
  <c r="J470" i="5"/>
  <c r="G638" i="5"/>
  <c r="J862" i="5"/>
  <c r="H2417" i="5"/>
  <c r="I79" i="5"/>
  <c r="H1821" i="5"/>
  <c r="I1501" i="5"/>
  <c r="G2331" i="5"/>
  <c r="F1452" i="5"/>
  <c r="I770" i="5"/>
  <c r="H2364" i="5"/>
  <c r="J2364" i="5"/>
  <c r="J2277" i="5"/>
  <c r="G1606" i="5"/>
  <c r="H269" i="5"/>
  <c r="J1549" i="5"/>
  <c r="H585" i="5"/>
  <c r="R473" i="5"/>
  <c r="F917" i="5"/>
  <c r="I1821" i="5"/>
  <c r="I1029" i="5"/>
  <c r="G549" i="5"/>
  <c r="F310" i="5"/>
  <c r="F473" i="5"/>
  <c r="H917" i="5"/>
  <c r="J2044" i="5"/>
  <c r="R269" i="5"/>
  <c r="H893" i="5"/>
  <c r="F893" i="5"/>
  <c r="I97" i="5"/>
  <c r="G2044" i="5"/>
  <c r="G1628" i="5"/>
  <c r="G828" i="5"/>
  <c r="F2484" i="5"/>
  <c r="F269" i="5"/>
  <c r="R446" i="5"/>
  <c r="G1061" i="5"/>
  <c r="R253" i="5"/>
  <c r="G254" i="5"/>
  <c r="G502" i="5"/>
  <c r="H2332" i="5"/>
  <c r="H502" i="5"/>
  <c r="J1797" i="5"/>
  <c r="F254" i="5"/>
  <c r="J1588" i="5"/>
  <c r="J1494" i="5"/>
  <c r="R1588" i="5"/>
  <c r="G253" i="5"/>
  <c r="R254" i="5"/>
  <c r="G1588" i="5"/>
  <c r="R1658" i="5"/>
  <c r="I1470" i="5"/>
  <c r="R1662" i="5"/>
  <c r="I253" i="5"/>
  <c r="F308" i="5"/>
  <c r="F253" i="5"/>
  <c r="J1750" i="5"/>
  <c r="R2411" i="5"/>
  <c r="I2070" i="5"/>
  <c r="I2417" i="5"/>
  <c r="F1598" i="5"/>
  <c r="I1700" i="5"/>
  <c r="H253" i="5"/>
  <c r="G2261" i="5"/>
  <c r="H606" i="5"/>
  <c r="F657" i="5"/>
  <c r="I1893" i="5"/>
  <c r="J2417" i="5"/>
  <c r="H2382" i="5"/>
  <c r="I1933" i="5"/>
  <c r="R1182" i="5"/>
  <c r="F2070" i="5"/>
  <c r="R990" i="5"/>
  <c r="I1750" i="5"/>
  <c r="R2070" i="5"/>
  <c r="G2070" i="5"/>
  <c r="H2070" i="5"/>
  <c r="J693" i="5"/>
  <c r="J990" i="5"/>
  <c r="F725" i="5"/>
  <c r="G2382" i="5"/>
  <c r="R2417" i="5"/>
  <c r="F854" i="5"/>
  <c r="R532" i="5"/>
  <c r="I1217" i="5"/>
  <c r="R1916" i="5"/>
  <c r="H801" i="5"/>
  <c r="I1582" i="5"/>
  <c r="I957" i="5"/>
  <c r="I249" i="5"/>
  <c r="R1061" i="5"/>
  <c r="I1061" i="5"/>
  <c r="J620" i="5"/>
  <c r="G620" i="5"/>
  <c r="G1582" i="5"/>
  <c r="J1701" i="5"/>
  <c r="F957" i="5"/>
  <c r="G1445" i="5"/>
  <c r="J1785" i="5"/>
  <c r="R1893" i="5"/>
  <c r="R1249" i="5"/>
  <c r="J1540" i="5"/>
  <c r="F1701" i="5"/>
  <c r="R957" i="5"/>
  <c r="H2253" i="5"/>
  <c r="F1036" i="5"/>
  <c r="J1326" i="5"/>
  <c r="R773" i="5"/>
  <c r="R1326" i="5"/>
  <c r="R1350" i="5"/>
  <c r="J2253" i="5"/>
  <c r="F1893" i="5"/>
  <c r="R1649" i="5"/>
  <c r="H1797" i="5"/>
  <c r="H1249" i="5"/>
  <c r="G1540" i="5"/>
  <c r="F460" i="5"/>
  <c r="J708" i="5"/>
  <c r="H957" i="5"/>
  <c r="F1445" i="5"/>
  <c r="H1326" i="5"/>
  <c r="I1326" i="5"/>
  <c r="I460" i="5"/>
  <c r="F908" i="5"/>
  <c r="J1893" i="5"/>
  <c r="H620" i="5"/>
  <c r="J1217" i="5"/>
  <c r="J460" i="5"/>
  <c r="H1646" i="5"/>
  <c r="F708" i="5"/>
  <c r="J957" i="5"/>
  <c r="I1302" i="5"/>
  <c r="G460" i="5"/>
  <c r="H460" i="5"/>
  <c r="H1893" i="5"/>
  <c r="R1217" i="5"/>
  <c r="G713" i="5"/>
  <c r="I1604" i="5"/>
  <c r="R1430" i="5"/>
  <c r="J1182" i="5"/>
  <c r="H1445" i="5"/>
  <c r="I1797" i="5"/>
  <c r="H713" i="5"/>
  <c r="G1036" i="5"/>
  <c r="F1061" i="5"/>
  <c r="I1692" i="5"/>
  <c r="I2013" i="5"/>
  <c r="F1797" i="5"/>
  <c r="R102" i="5"/>
  <c r="I246" i="5"/>
  <c r="H374" i="5"/>
  <c r="I166" i="5"/>
  <c r="H246" i="5"/>
  <c r="J2014" i="5"/>
  <c r="R374" i="5"/>
  <c r="F2014" i="5"/>
  <c r="R2014" i="5"/>
  <c r="H124" i="5"/>
  <c r="I2014" i="5"/>
  <c r="H166" i="5"/>
  <c r="G804" i="5"/>
  <c r="I124" i="5"/>
  <c r="F1769" i="5"/>
  <c r="J1630" i="5"/>
  <c r="G1229" i="5"/>
  <c r="G1022" i="5"/>
  <c r="H636" i="5"/>
  <c r="H1044" i="5"/>
  <c r="F313" i="5"/>
  <c r="I2169" i="5"/>
  <c r="J2169" i="5"/>
  <c r="G542" i="5"/>
  <c r="F542" i="5"/>
  <c r="H2169" i="5"/>
  <c r="J1417" i="5"/>
  <c r="H1588" i="5"/>
  <c r="I1588" i="5"/>
  <c r="F1044" i="5"/>
  <c r="J1658" i="5"/>
  <c r="F596" i="5"/>
  <c r="G1044" i="5"/>
  <c r="R965" i="5"/>
  <c r="F20" i="5"/>
  <c r="J980" i="5"/>
  <c r="G2169" i="5"/>
  <c r="F2169" i="5"/>
  <c r="R2169" i="5"/>
  <c r="S250" i="5"/>
  <c r="S552" i="5"/>
  <c r="I444" i="5"/>
  <c r="F1097" i="5"/>
  <c r="R1177" i="5"/>
  <c r="S438" i="5"/>
  <c r="J1877" i="5"/>
  <c r="S390" i="5"/>
  <c r="S1199" i="5"/>
  <c r="S948" i="5"/>
  <c r="H857" i="5"/>
  <c r="S616" i="5"/>
  <c r="S471" i="5"/>
  <c r="G1273" i="5"/>
  <c r="S727" i="5"/>
  <c r="S710" i="5"/>
  <c r="I1206" i="5"/>
  <c r="J397" i="5"/>
  <c r="S284" i="5"/>
  <c r="G1481" i="5"/>
  <c r="J621" i="5"/>
  <c r="S1124" i="5"/>
  <c r="S658" i="5"/>
  <c r="I345" i="5"/>
  <c r="G857" i="5"/>
  <c r="H148" i="5"/>
  <c r="S1221" i="5"/>
  <c r="S1192" i="5"/>
  <c r="S1144" i="5"/>
  <c r="G988" i="5"/>
  <c r="S316" i="5"/>
  <c r="I2421" i="5"/>
  <c r="J1273" i="5"/>
  <c r="J444" i="5"/>
  <c r="S324" i="5"/>
  <c r="S798" i="5"/>
  <c r="J1933" i="5"/>
  <c r="R1877" i="5"/>
  <c r="G1964" i="5"/>
  <c r="S845" i="5"/>
  <c r="S663" i="5"/>
  <c r="S1334" i="5"/>
  <c r="F550" i="5"/>
  <c r="R2030" i="5"/>
  <c r="G1037" i="5"/>
  <c r="S1263" i="5"/>
  <c r="F857" i="5"/>
  <c r="J2021" i="5"/>
  <c r="H1481" i="5"/>
  <c r="R2021" i="5"/>
  <c r="S219" i="5"/>
  <c r="G621" i="5"/>
  <c r="I1164" i="5"/>
  <c r="S652" i="5"/>
  <c r="S404" i="5"/>
  <c r="G277" i="5"/>
  <c r="G486" i="5"/>
  <c r="R444" i="5"/>
  <c r="S291" i="5"/>
  <c r="R857" i="5"/>
  <c r="H2021" i="5"/>
  <c r="S851" i="5"/>
  <c r="R550" i="5"/>
  <c r="F750" i="5"/>
  <c r="H444" i="5"/>
  <c r="G1097" i="5"/>
  <c r="I857" i="5"/>
  <c r="S112" i="5"/>
  <c r="S458" i="5"/>
  <c r="I1877" i="5"/>
  <c r="F1933" i="5"/>
  <c r="H1877" i="5"/>
  <c r="I105" i="5"/>
  <c r="H766" i="5"/>
  <c r="S1178" i="5"/>
  <c r="S831" i="5"/>
  <c r="S896" i="5"/>
  <c r="S214" i="5"/>
  <c r="G444" i="5"/>
  <c r="J857" i="5"/>
  <c r="R1933" i="5"/>
  <c r="S492" i="5"/>
  <c r="S784" i="5"/>
  <c r="S986" i="5"/>
  <c r="S1228" i="5"/>
  <c r="S525" i="5"/>
  <c r="S1171" i="5"/>
  <c r="S290" i="5"/>
  <c r="S352" i="5"/>
  <c r="R425" i="5"/>
  <c r="S627" i="5"/>
  <c r="S744" i="5"/>
  <c r="S940" i="5"/>
  <c r="S1030" i="5"/>
  <c r="S1255" i="5"/>
  <c r="S1327" i="5"/>
  <c r="S1350" i="5"/>
  <c r="S1398" i="5"/>
  <c r="S1420" i="5"/>
  <c r="S1448" i="5"/>
  <c r="S1478" i="5"/>
  <c r="S1486" i="5"/>
  <c r="S1502" i="5"/>
  <c r="H1517" i="5"/>
  <c r="G1517" i="5"/>
  <c r="S1530" i="5"/>
  <c r="S1543" i="5"/>
  <c r="I1549" i="5"/>
  <c r="R1549" i="5"/>
  <c r="F1549" i="5"/>
  <c r="G1549" i="5"/>
  <c r="S1562" i="5"/>
  <c r="S1575" i="5"/>
  <c r="R1581" i="5"/>
  <c r="I1581" i="5"/>
  <c r="F1581" i="5"/>
  <c r="S1607" i="5"/>
  <c r="S1626" i="5"/>
  <c r="S1639" i="5"/>
  <c r="F1677" i="5"/>
  <c r="I1677" i="5"/>
  <c r="S1684" i="5"/>
  <c r="S1690" i="5"/>
  <c r="S1703" i="5"/>
  <c r="S1716" i="5"/>
  <c r="R1725" i="5"/>
  <c r="I1725" i="5"/>
  <c r="F1725" i="5"/>
  <c r="S1731" i="5"/>
  <c r="S1736" i="5"/>
  <c r="F1758" i="5"/>
  <c r="G1758" i="5"/>
  <c r="J1758" i="5"/>
  <c r="S1764" i="5"/>
  <c r="S1782" i="5"/>
  <c r="F1793" i="5"/>
  <c r="S1799" i="5"/>
  <c r="J1805" i="5"/>
  <c r="I1805" i="5"/>
  <c r="S1812" i="5"/>
  <c r="G1817" i="5"/>
  <c r="H1817" i="5"/>
  <c r="G1822" i="5"/>
  <c r="S1828" i="5"/>
  <c r="F1833" i="5"/>
  <c r="S1845" i="5"/>
  <c r="J1857" i="5"/>
  <c r="I1857" i="5"/>
  <c r="S1863" i="5"/>
  <c r="S1874" i="5"/>
  <c r="H1881" i="5"/>
  <c r="I1881" i="5"/>
  <c r="J1881" i="5"/>
  <c r="F1881" i="5"/>
  <c r="G1881" i="5"/>
  <c r="S1894" i="5"/>
  <c r="H1905" i="5"/>
  <c r="I1910" i="5"/>
  <c r="H1910" i="5"/>
  <c r="G1910" i="5"/>
  <c r="S1916" i="5"/>
  <c r="H1921" i="5"/>
  <c r="I1921" i="5"/>
  <c r="S1941" i="5"/>
  <c r="S1958" i="5"/>
  <c r="S1965" i="5"/>
  <c r="S1972" i="5"/>
  <c r="S1990" i="5"/>
  <c r="S1996" i="5"/>
  <c r="R2009" i="5"/>
  <c r="G2009" i="5"/>
  <c r="I2009" i="5"/>
  <c r="H2009" i="5"/>
  <c r="S2016" i="5"/>
  <c r="S2074" i="5"/>
  <c r="J2085" i="5"/>
  <c r="I2085" i="5"/>
  <c r="H2085" i="5"/>
  <c r="F2085" i="5"/>
  <c r="R2085" i="5"/>
  <c r="S2093" i="5"/>
  <c r="S2099" i="5"/>
  <c r="G213" i="5"/>
  <c r="F213" i="5"/>
  <c r="F457" i="5"/>
  <c r="S499" i="5"/>
  <c r="I517" i="5"/>
  <c r="H517" i="5"/>
  <c r="S876" i="5"/>
  <c r="S1191" i="5"/>
  <c r="S1304" i="5"/>
  <c r="G1382" i="5"/>
  <c r="I1382" i="5"/>
  <c r="S2027" i="5"/>
  <c r="S544" i="5"/>
  <c r="G2318" i="5"/>
  <c r="S302" i="5"/>
  <c r="F1822" i="5"/>
  <c r="G1049" i="5"/>
  <c r="R1741" i="5"/>
  <c r="F389" i="5"/>
  <c r="H181" i="5"/>
  <c r="I1817" i="5"/>
  <c r="F1805" i="5"/>
  <c r="F1741" i="5"/>
  <c r="I2318" i="5"/>
  <c r="S283" i="5"/>
  <c r="S592" i="5"/>
  <c r="H662" i="5"/>
  <c r="H1613" i="5"/>
  <c r="I1613" i="5"/>
  <c r="F1613" i="5"/>
  <c r="G1613" i="5"/>
  <c r="R337" i="5"/>
  <c r="I1822" i="5"/>
  <c r="F1670" i="5"/>
  <c r="I117" i="5"/>
  <c r="F2060" i="5"/>
  <c r="J2060" i="5"/>
  <c r="S1788" i="5"/>
  <c r="J1741" i="5"/>
  <c r="R1910" i="5"/>
  <c r="G1188" i="5"/>
  <c r="F1188" i="5"/>
  <c r="G597" i="5"/>
  <c r="S264" i="5"/>
  <c r="G985" i="5"/>
  <c r="H2046" i="5"/>
  <c r="R1881" i="5"/>
  <c r="F789" i="5"/>
  <c r="F985" i="5"/>
  <c r="J1581" i="5"/>
  <c r="S1138" i="5"/>
  <c r="J1613" i="5"/>
  <c r="R1645" i="5"/>
  <c r="G1921" i="5"/>
  <c r="S1983" i="5"/>
  <c r="S1310" i="5"/>
  <c r="G766" i="5"/>
  <c r="F766" i="5"/>
  <c r="G902" i="5"/>
  <c r="J902" i="5"/>
  <c r="F902" i="5"/>
  <c r="G148" i="5"/>
  <c r="R148" i="5"/>
  <c r="G84" i="5"/>
  <c r="H84" i="5"/>
  <c r="I84" i="5"/>
  <c r="G62" i="5"/>
  <c r="F62" i="5"/>
  <c r="R62" i="5"/>
  <c r="H42" i="5"/>
  <c r="F42" i="5"/>
  <c r="I26" i="5"/>
  <c r="R860" i="5"/>
  <c r="H860" i="5"/>
  <c r="R117" i="5"/>
  <c r="F117" i="5"/>
  <c r="S224" i="5"/>
  <c r="S1620" i="5"/>
  <c r="J2046" i="5"/>
  <c r="G1581" i="5"/>
  <c r="J1517" i="5"/>
  <c r="F1377" i="5"/>
  <c r="R1613" i="5"/>
  <c r="S2002" i="5"/>
  <c r="R1517" i="5"/>
  <c r="F1921" i="5"/>
  <c r="G1297" i="5"/>
  <c r="J1201" i="5"/>
  <c r="I1201" i="5"/>
  <c r="J1645" i="5"/>
  <c r="H389" i="5"/>
  <c r="F2046" i="5"/>
  <c r="G913" i="5"/>
  <c r="R789" i="5"/>
  <c r="F1517" i="5"/>
  <c r="I662" i="5"/>
  <c r="H2433" i="5"/>
  <c r="R2433" i="5"/>
  <c r="S1946" i="5"/>
  <c r="J2009" i="5"/>
  <c r="S1339" i="5"/>
  <c r="G2046" i="5"/>
  <c r="H457" i="5"/>
  <c r="J517" i="5"/>
  <c r="S715" i="5"/>
  <c r="G662" i="5"/>
  <c r="J1817" i="5"/>
  <c r="S1556" i="5"/>
  <c r="S2021" i="5"/>
  <c r="S1671" i="5"/>
  <c r="I1793" i="5"/>
  <c r="S1852" i="5"/>
  <c r="J1905" i="5"/>
  <c r="S1888" i="5"/>
  <c r="S693" i="5"/>
  <c r="R204" i="5"/>
  <c r="J854" i="5"/>
  <c r="F401" i="5"/>
  <c r="F1165" i="5"/>
  <c r="R917" i="5"/>
  <c r="G2013" i="5"/>
  <c r="R164" i="5"/>
  <c r="G545" i="5"/>
  <c r="J545" i="5"/>
  <c r="H473" i="5"/>
  <c r="F2013" i="5"/>
  <c r="I854" i="5"/>
  <c r="H862" i="5"/>
  <c r="G473" i="5"/>
  <c r="H641" i="5"/>
  <c r="G917" i="5"/>
  <c r="R2013" i="5"/>
  <c r="R53" i="5"/>
  <c r="R348" i="5"/>
  <c r="S220" i="5"/>
  <c r="H854" i="5"/>
  <c r="J453" i="5"/>
  <c r="J917" i="5"/>
  <c r="I1165" i="5"/>
  <c r="R862" i="5"/>
  <c r="J585" i="5"/>
  <c r="H513" i="5"/>
  <c r="F2189" i="5"/>
  <c r="I1564" i="5"/>
  <c r="F1249" i="5"/>
  <c r="J958" i="5"/>
  <c r="R453" i="5"/>
  <c r="J657" i="5"/>
  <c r="H453" i="5"/>
  <c r="J2029" i="5"/>
  <c r="H657" i="5"/>
  <c r="I689" i="5"/>
  <c r="F2029" i="5"/>
  <c r="G1933" i="5"/>
  <c r="F2253" i="5"/>
  <c r="G885" i="5"/>
  <c r="R885" i="5"/>
  <c r="G349" i="5"/>
  <c r="G265" i="5"/>
  <c r="I265" i="5"/>
  <c r="H265" i="5"/>
  <c r="H149" i="5"/>
  <c r="I149" i="5"/>
  <c r="H229" i="5"/>
  <c r="S358" i="5"/>
  <c r="I369" i="5"/>
  <c r="H369" i="5"/>
  <c r="S410" i="5"/>
  <c r="J437" i="5"/>
  <c r="H437" i="5"/>
  <c r="S450" i="5"/>
  <c r="S491" i="5"/>
  <c r="S551" i="5"/>
  <c r="S638" i="5"/>
  <c r="S686" i="5"/>
  <c r="S783" i="5"/>
  <c r="S803" i="5"/>
  <c r="H836" i="5"/>
  <c r="S882" i="5"/>
  <c r="S895" i="5"/>
  <c r="F913" i="5"/>
  <c r="R913" i="5"/>
  <c r="S973" i="5"/>
  <c r="H985" i="5"/>
  <c r="R985" i="5"/>
  <c r="S1011" i="5"/>
  <c r="F1017" i="5"/>
  <c r="S1037" i="5"/>
  <c r="F1086" i="5"/>
  <c r="J1086" i="5"/>
  <c r="R1102" i="5"/>
  <c r="F1102" i="5"/>
  <c r="H1102" i="5"/>
  <c r="S1108" i="5"/>
  <c r="I1133" i="5"/>
  <c r="R1133" i="5"/>
  <c r="F1133" i="5"/>
  <c r="G1133" i="5"/>
  <c r="S1143" i="5"/>
  <c r="S1164" i="5"/>
  <c r="S1184" i="5"/>
  <c r="S1206" i="5"/>
  <c r="S1248" i="5"/>
  <c r="S1286" i="5"/>
  <c r="J494" i="5"/>
  <c r="F438" i="5"/>
  <c r="I438" i="5"/>
  <c r="I374" i="5"/>
  <c r="I310" i="5"/>
  <c r="G310" i="5"/>
  <c r="G246" i="5"/>
  <c r="F246" i="5"/>
  <c r="R1385" i="5"/>
  <c r="R380" i="5"/>
  <c r="G425" i="5"/>
  <c r="R517" i="5"/>
  <c r="R662" i="5"/>
  <c r="R457" i="5"/>
  <c r="S403" i="5"/>
  <c r="H213" i="5"/>
  <c r="I425" i="5"/>
  <c r="G437" i="5"/>
  <c r="S484" i="5"/>
  <c r="F276" i="5"/>
  <c r="R310" i="5"/>
  <c r="F380" i="5"/>
  <c r="F662" i="5"/>
  <c r="J457" i="5"/>
  <c r="I337" i="5"/>
  <c r="H425" i="5"/>
  <c r="R437" i="5"/>
  <c r="S979" i="5"/>
  <c r="I276" i="5"/>
  <c r="I494" i="5"/>
  <c r="H1692" i="5"/>
  <c r="F265" i="5"/>
  <c r="I349" i="5"/>
  <c r="H1070" i="5"/>
  <c r="R1070" i="5"/>
  <c r="I985" i="5"/>
  <c r="H317" i="5"/>
  <c r="S194" i="5"/>
  <c r="S270" i="5"/>
  <c r="H789" i="5"/>
  <c r="J789" i="5"/>
  <c r="J425" i="5"/>
  <c r="F517" i="5"/>
  <c r="I380" i="5"/>
  <c r="I457" i="5"/>
  <c r="J662" i="5"/>
  <c r="G457" i="5"/>
  <c r="H337" i="5"/>
  <c r="I181" i="5"/>
  <c r="R438" i="5"/>
  <c r="S870" i="5"/>
  <c r="S709" i="5"/>
  <c r="S621" i="5"/>
  <c r="G276" i="5"/>
  <c r="S1056" i="5"/>
  <c r="G494" i="5"/>
  <c r="H494" i="5"/>
  <c r="F1692" i="5"/>
  <c r="R265" i="5"/>
  <c r="J793" i="5"/>
  <c r="H349" i="5"/>
  <c r="I206" i="5"/>
  <c r="H142" i="5"/>
  <c r="I78" i="5"/>
  <c r="H2037" i="5"/>
  <c r="F2037" i="5"/>
  <c r="R2037" i="5"/>
  <c r="J1437" i="5"/>
  <c r="H1437" i="5"/>
  <c r="S470" i="5"/>
  <c r="S242" i="5"/>
  <c r="G337" i="5"/>
  <c r="R181" i="5"/>
  <c r="H438" i="5"/>
  <c r="G389" i="5"/>
  <c r="G517" i="5"/>
  <c r="G181" i="5"/>
  <c r="J1692" i="5"/>
  <c r="S864" i="5"/>
  <c r="S674" i="5"/>
  <c r="F374" i="5"/>
  <c r="R494" i="5"/>
  <c r="G438" i="5"/>
  <c r="F349" i="5"/>
  <c r="H1702" i="5"/>
  <c r="R1049" i="5"/>
  <c r="H913" i="5"/>
  <c r="R349" i="5"/>
  <c r="R1289" i="5"/>
  <c r="G1289" i="5"/>
  <c r="G1257" i="5"/>
  <c r="H1257" i="5"/>
  <c r="S1368" i="5"/>
  <c r="H804" i="5"/>
  <c r="R84" i="5"/>
  <c r="R124" i="5"/>
  <c r="F148" i="5"/>
  <c r="R188" i="5"/>
  <c r="H958" i="5"/>
  <c r="I62" i="5"/>
  <c r="F126" i="5"/>
  <c r="H532" i="5"/>
  <c r="F1172" i="5"/>
  <c r="J1188" i="5"/>
  <c r="I777" i="5"/>
  <c r="H1677" i="5"/>
  <c r="S1928" i="5"/>
  <c r="S1747" i="5"/>
  <c r="I1645" i="5"/>
  <c r="H1581" i="5"/>
  <c r="S1839" i="5"/>
  <c r="S1373" i="5"/>
  <c r="J1382" i="5"/>
  <c r="S698" i="5"/>
  <c r="F84" i="5"/>
  <c r="F124" i="5"/>
  <c r="F188" i="5"/>
  <c r="J830" i="5"/>
  <c r="H990" i="5"/>
  <c r="I126" i="5"/>
  <c r="H1188" i="5"/>
  <c r="F325" i="5"/>
  <c r="G1677" i="5"/>
  <c r="H1645" i="5"/>
  <c r="I1517" i="5"/>
  <c r="H1382" i="5"/>
  <c r="J188" i="5"/>
  <c r="H102" i="5"/>
  <c r="G26" i="5"/>
  <c r="R1677" i="5"/>
  <c r="I1377" i="5"/>
  <c r="F300" i="5"/>
  <c r="R753" i="5"/>
  <c r="S523" i="5"/>
  <c r="J1036" i="5"/>
  <c r="I2285" i="5"/>
  <c r="G2037" i="5"/>
  <c r="R2054" i="5"/>
  <c r="G685" i="5"/>
  <c r="R2421" i="5"/>
  <c r="G717" i="5"/>
  <c r="J1534" i="5"/>
  <c r="J2069" i="5"/>
  <c r="R1285" i="5"/>
  <c r="H289" i="5"/>
  <c r="G641" i="5"/>
  <c r="R726" i="5"/>
  <c r="R717" i="5"/>
  <c r="J685" i="5"/>
  <c r="G2421" i="5"/>
  <c r="F1430" i="5"/>
  <c r="G1430" i="5"/>
  <c r="I749" i="5"/>
  <c r="I717" i="5"/>
  <c r="R1534" i="5"/>
  <c r="F606" i="5"/>
  <c r="J1221" i="5"/>
  <c r="F641" i="5"/>
  <c r="I2292" i="5"/>
  <c r="R685" i="5"/>
  <c r="G1598" i="5"/>
  <c r="F749" i="5"/>
  <c r="G1556" i="5"/>
  <c r="R1598" i="5"/>
  <c r="G1478" i="5"/>
  <c r="H717" i="5"/>
  <c r="I401" i="5"/>
  <c r="R2069" i="5"/>
  <c r="J606" i="5"/>
  <c r="J641" i="5"/>
  <c r="F2421" i="5"/>
  <c r="F2419" i="5"/>
  <c r="H2421" i="5"/>
  <c r="I1430" i="5"/>
  <c r="H646" i="5"/>
  <c r="R646" i="5"/>
  <c r="H2069" i="5"/>
  <c r="H1189" i="5"/>
  <c r="G236" i="5"/>
  <c r="R401" i="5"/>
  <c r="J1430" i="5"/>
  <c r="G822" i="5"/>
  <c r="I606" i="5"/>
  <c r="F1189" i="5"/>
  <c r="J1253" i="5"/>
  <c r="F717" i="5"/>
  <c r="J2045" i="5"/>
  <c r="G2054" i="5"/>
  <c r="J646" i="5"/>
  <c r="R606" i="5"/>
  <c r="I2350" i="5"/>
  <c r="R2350" i="5"/>
  <c r="G2350" i="5"/>
  <c r="J2350" i="5"/>
  <c r="F2350" i="5"/>
  <c r="H2350" i="5"/>
  <c r="S204" i="5"/>
  <c r="S226" i="5"/>
  <c r="S319" i="5"/>
  <c r="H372" i="5"/>
  <c r="I372" i="5"/>
  <c r="F372" i="5"/>
  <c r="G372" i="5"/>
  <c r="R372" i="5"/>
  <c r="S446" i="5"/>
  <c r="S508" i="5"/>
  <c r="S528" i="5"/>
  <c r="S571" i="5"/>
  <c r="S606" i="5"/>
  <c r="S624" i="5"/>
  <c r="S642" i="5"/>
  <c r="S683" i="5"/>
  <c r="S813" i="5"/>
  <c r="J1001" i="5"/>
  <c r="F1001" i="5"/>
  <c r="G1001" i="5"/>
  <c r="S1040" i="5"/>
  <c r="I1065" i="5"/>
  <c r="G1065" i="5"/>
  <c r="J1065" i="5"/>
  <c r="F1065" i="5"/>
  <c r="S1295" i="5"/>
  <c r="S1406" i="5"/>
  <c r="S1423" i="5"/>
  <c r="S1452" i="5"/>
  <c r="S1482" i="5"/>
  <c r="J1533" i="5"/>
  <c r="I1533" i="5"/>
  <c r="S1578" i="5"/>
  <c r="F1661" i="5"/>
  <c r="H1661" i="5"/>
  <c r="F1733" i="5"/>
  <c r="R1733" i="5"/>
  <c r="H1733" i="5"/>
  <c r="G1841" i="5"/>
  <c r="F1841" i="5"/>
  <c r="R1841" i="5"/>
  <c r="H1841" i="5"/>
  <c r="F101" i="5"/>
  <c r="R2157" i="5"/>
  <c r="I2157" i="5"/>
  <c r="H2157" i="5"/>
  <c r="F2157" i="5"/>
  <c r="G133" i="5"/>
  <c r="I133" i="5"/>
  <c r="R133" i="5"/>
  <c r="H133" i="5"/>
  <c r="F197" i="5"/>
  <c r="R197" i="5"/>
  <c r="I197" i="5"/>
  <c r="S210" i="5"/>
  <c r="H305" i="5"/>
  <c r="F305" i="5"/>
  <c r="G305" i="5"/>
  <c r="I305" i="5"/>
  <c r="R305" i="5"/>
  <c r="F361" i="5"/>
  <c r="H361" i="5"/>
  <c r="I361" i="5"/>
  <c r="G361" i="5"/>
  <c r="S387" i="5"/>
  <c r="S414" i="5"/>
  <c r="J1318" i="5"/>
  <c r="I1318" i="5"/>
  <c r="S1445" i="5"/>
  <c r="S1474" i="5"/>
  <c r="S1540" i="5"/>
  <c r="S1572" i="5"/>
  <c r="S1636" i="5"/>
  <c r="S618" i="5"/>
  <c r="G81" i="5"/>
  <c r="F81" i="5"/>
  <c r="R81" i="5"/>
  <c r="I81" i="5"/>
  <c r="I245" i="5"/>
  <c r="F245" i="5"/>
  <c r="H245" i="5"/>
  <c r="S286" i="5"/>
  <c r="S355" i="5"/>
  <c r="S380" i="5"/>
  <c r="S406" i="5"/>
  <c r="S434" i="5"/>
  <c r="S454" i="5"/>
  <c r="S474" i="5"/>
  <c r="G501" i="5"/>
  <c r="R501" i="5"/>
  <c r="H501" i="5"/>
  <c r="S648" i="5"/>
  <c r="S706" i="5"/>
  <c r="S741" i="5"/>
  <c r="S1078" i="5"/>
  <c r="R1094" i="5"/>
  <c r="G1166" i="5"/>
  <c r="I1166" i="5"/>
  <c r="S1195" i="5"/>
  <c r="S1466" i="5"/>
  <c r="S1514" i="5"/>
  <c r="S1642" i="5"/>
  <c r="F2469" i="5"/>
  <c r="R2469" i="5"/>
  <c r="J2469" i="5"/>
  <c r="G2469" i="5"/>
  <c r="I2469" i="5"/>
  <c r="H2273" i="5"/>
  <c r="R2273" i="5"/>
  <c r="F2273" i="5"/>
  <c r="G2273" i="5"/>
  <c r="J2273" i="5"/>
  <c r="I2273" i="5"/>
  <c r="S140" i="5"/>
  <c r="S239" i="5"/>
  <c r="H293" i="5"/>
  <c r="R293" i="5"/>
  <c r="F293" i="5"/>
  <c r="S312" i="5"/>
  <c r="S367" i="5"/>
  <c r="S422" i="5"/>
  <c r="S515" i="5"/>
  <c r="R565" i="5"/>
  <c r="F565" i="5"/>
  <c r="G565" i="5"/>
  <c r="I565" i="5"/>
  <c r="S677" i="5"/>
  <c r="S747" i="5"/>
  <c r="S780" i="5"/>
  <c r="S806" i="5"/>
  <c r="S840" i="5"/>
  <c r="S1014" i="5"/>
  <c r="S1072" i="5"/>
  <c r="S1110" i="5"/>
  <c r="R1145" i="5"/>
  <c r="G1145" i="5"/>
  <c r="H1145" i="5"/>
  <c r="F1145" i="5"/>
  <c r="R1150" i="5"/>
  <c r="I1150" i="5"/>
  <c r="H1150" i="5"/>
  <c r="G1150" i="5"/>
  <c r="J1150" i="5"/>
  <c r="G1230" i="5"/>
  <c r="H1230" i="5"/>
  <c r="I1230" i="5"/>
  <c r="J1230" i="5"/>
  <c r="G1390" i="5"/>
  <c r="I1390" i="5"/>
  <c r="F1390" i="5"/>
  <c r="I1565" i="5"/>
  <c r="R1565" i="5"/>
  <c r="S1604" i="5"/>
  <c r="S1655" i="5"/>
  <c r="S1700" i="5"/>
  <c r="H1796" i="5"/>
  <c r="G1796" i="5"/>
  <c r="S1814" i="5"/>
  <c r="G75" i="5"/>
  <c r="F75" i="5"/>
  <c r="H75" i="5"/>
  <c r="I75" i="5"/>
  <c r="R361" i="5"/>
  <c r="F133" i="5"/>
  <c r="R733" i="5"/>
  <c r="G701" i="5"/>
  <c r="J820" i="5"/>
  <c r="I820" i="5"/>
  <c r="H820" i="5"/>
  <c r="G820" i="5"/>
  <c r="R820" i="5"/>
  <c r="S925" i="5"/>
  <c r="S976" i="5"/>
  <c r="S1008" i="5"/>
  <c r="H1033" i="5"/>
  <c r="I1033" i="5"/>
  <c r="F1033" i="5"/>
  <c r="J1033" i="5"/>
  <c r="G1033" i="5"/>
  <c r="R1033" i="5"/>
  <c r="J1084" i="5"/>
  <c r="F1084" i="5"/>
  <c r="H1084" i="5"/>
  <c r="I1084" i="5"/>
  <c r="S1223" i="5"/>
  <c r="S1490" i="5"/>
  <c r="S1871" i="5"/>
  <c r="F1949" i="5"/>
  <c r="G1949" i="5"/>
  <c r="I1949" i="5"/>
  <c r="S2454" i="5"/>
  <c r="F2333" i="5"/>
  <c r="R2333" i="5"/>
  <c r="I2426" i="5"/>
  <c r="G2131" i="5"/>
  <c r="F530" i="5"/>
  <c r="H530" i="5"/>
  <c r="H1466" i="5"/>
  <c r="J687" i="5"/>
  <c r="G2019" i="5"/>
  <c r="J1611" i="5"/>
  <c r="F1002" i="5"/>
  <c r="G434" i="5"/>
  <c r="I2333" i="5"/>
  <c r="F1466" i="5"/>
  <c r="F187" i="5"/>
  <c r="I279" i="5"/>
  <c r="H474" i="5"/>
  <c r="H187" i="5"/>
  <c r="J2290" i="5"/>
  <c r="H2289" i="5"/>
  <c r="I642" i="5"/>
  <c r="R829" i="5"/>
  <c r="I2100" i="5"/>
  <c r="G2189" i="5"/>
  <c r="H2189" i="5"/>
  <c r="J2189" i="5"/>
  <c r="I2189" i="5"/>
  <c r="G2158" i="5"/>
  <c r="I2158" i="5"/>
  <c r="H2158" i="5"/>
  <c r="H2137" i="5"/>
  <c r="F2137" i="5"/>
  <c r="I1002" i="5"/>
  <c r="J1002" i="5"/>
  <c r="G1466" i="5"/>
  <c r="H1050" i="5"/>
  <c r="S2446" i="5"/>
  <c r="G2100" i="5"/>
  <c r="G474" i="5"/>
  <c r="I474" i="5"/>
  <c r="J642" i="5"/>
  <c r="R187" i="5"/>
  <c r="H2290" i="5"/>
  <c r="F2289" i="5"/>
  <c r="R1899" i="5"/>
  <c r="R642" i="5"/>
  <c r="J938" i="5"/>
  <c r="G2470" i="5"/>
  <c r="H1899" i="5"/>
  <c r="S1015" i="5"/>
  <c r="G196" i="5"/>
  <c r="R196" i="5"/>
  <c r="G174" i="5"/>
  <c r="F174" i="5"/>
  <c r="R174" i="5"/>
  <c r="G132" i="5"/>
  <c r="R132" i="5"/>
  <c r="H132" i="5"/>
  <c r="G68" i="5"/>
  <c r="I68" i="5"/>
  <c r="G46" i="5"/>
  <c r="F46" i="5"/>
  <c r="I46" i="5"/>
  <c r="G30" i="5"/>
  <c r="I30" i="5"/>
  <c r="G2277" i="5"/>
  <c r="R2277" i="5"/>
  <c r="R2403" i="5"/>
  <c r="G1899" i="5"/>
  <c r="F397" i="5"/>
  <c r="F2077" i="5"/>
  <c r="G2077" i="5"/>
  <c r="S198" i="5"/>
  <c r="S211" i="5"/>
  <c r="S240" i="5"/>
  <c r="S253" i="5"/>
  <c r="S261" i="5"/>
  <c r="S300" i="5"/>
  <c r="S320" i="5"/>
  <c r="S328" i="5"/>
  <c r="S368" i="5"/>
  <c r="S373" i="5"/>
  <c r="G441" i="5"/>
  <c r="I441" i="5"/>
  <c r="S447" i="5"/>
  <c r="S496" i="5"/>
  <c r="S596" i="5"/>
  <c r="G601" i="5"/>
  <c r="R601" i="5"/>
  <c r="S672" i="5"/>
  <c r="S695" i="5"/>
  <c r="S814" i="5"/>
  <c r="S951" i="5"/>
  <c r="F989" i="5"/>
  <c r="G989" i="5"/>
  <c r="J989" i="5"/>
  <c r="I989" i="5"/>
  <c r="S1002" i="5"/>
  <c r="S1047" i="5"/>
  <c r="J1053" i="5"/>
  <c r="G1053" i="5"/>
  <c r="S1060" i="5"/>
  <c r="S1095" i="5"/>
  <c r="G1126" i="5"/>
  <c r="R1126" i="5"/>
  <c r="H1126" i="5"/>
  <c r="F1141" i="5"/>
  <c r="J1156" i="5"/>
  <c r="I1156" i="5"/>
  <c r="G1156" i="5"/>
  <c r="S1167" i="5"/>
  <c r="R1174" i="5"/>
  <c r="G1174" i="5"/>
  <c r="S1253" i="5"/>
  <c r="S1319" i="5"/>
  <c r="S1331" i="5"/>
  <c r="J1342" i="5"/>
  <c r="G1342" i="5"/>
  <c r="R1342" i="5"/>
  <c r="S1366" i="5"/>
  <c r="H1406" i="5"/>
  <c r="J1406" i="5"/>
  <c r="R1406" i="5"/>
  <c r="S1467" i="5"/>
  <c r="F1865" i="5"/>
  <c r="I1865" i="5"/>
  <c r="S2175" i="5"/>
  <c r="S2244" i="5"/>
  <c r="S2430" i="5"/>
  <c r="H1875" i="5"/>
  <c r="H2263" i="5"/>
  <c r="S2382" i="5"/>
  <c r="J2333" i="5"/>
  <c r="F1050" i="5"/>
  <c r="R1875" i="5"/>
  <c r="G127" i="5"/>
  <c r="H642" i="5"/>
  <c r="R2289" i="5"/>
  <c r="H1275" i="5"/>
  <c r="S246" i="5"/>
  <c r="I587" i="5"/>
  <c r="S2077" i="5"/>
  <c r="J2278" i="5"/>
  <c r="H933" i="5"/>
  <c r="H825" i="5"/>
  <c r="F825" i="5"/>
  <c r="G497" i="5"/>
  <c r="H497" i="5"/>
  <c r="R497" i="5"/>
  <c r="J497" i="5"/>
  <c r="G313" i="5"/>
  <c r="H313" i="5"/>
  <c r="H353" i="5"/>
  <c r="R353" i="5"/>
  <c r="H2381" i="5"/>
  <c r="F2381" i="5"/>
  <c r="R2381" i="5"/>
  <c r="J2381" i="5"/>
  <c r="G2381" i="5"/>
  <c r="S2116" i="5"/>
  <c r="S2327" i="5"/>
  <c r="S2390" i="5"/>
  <c r="S2422" i="5"/>
  <c r="R242" i="5"/>
  <c r="S2494" i="5"/>
  <c r="F642" i="5"/>
  <c r="J1050" i="5"/>
  <c r="I1899" i="5"/>
  <c r="H2365" i="5"/>
  <c r="J2365" i="5"/>
  <c r="J2289" i="5"/>
  <c r="H2388" i="5"/>
  <c r="H1022" i="5"/>
  <c r="I1022" i="5"/>
  <c r="R1022" i="5"/>
  <c r="F980" i="5"/>
  <c r="R980" i="5"/>
  <c r="H980" i="5"/>
  <c r="I526" i="5"/>
  <c r="G1709" i="5"/>
  <c r="H1774" i="5"/>
  <c r="F1774" i="5"/>
  <c r="S2237" i="5"/>
  <c r="H2403" i="5"/>
  <c r="G2403" i="5"/>
  <c r="G2333" i="5"/>
  <c r="G530" i="5"/>
  <c r="H1865" i="5"/>
  <c r="S2168" i="5"/>
  <c r="R474" i="5"/>
  <c r="J2403" i="5"/>
  <c r="G1275" i="5"/>
  <c r="G1875" i="5"/>
  <c r="F1437" i="5"/>
  <c r="R1437" i="5"/>
  <c r="H409" i="5"/>
  <c r="G409" i="5"/>
  <c r="I2019" i="5"/>
  <c r="H2019" i="5"/>
  <c r="R1466" i="5"/>
  <c r="I1466" i="5"/>
  <c r="F755" i="5"/>
  <c r="H755" i="5"/>
  <c r="I755" i="5"/>
  <c r="R434" i="5"/>
  <c r="I434" i="5"/>
  <c r="H434" i="5"/>
  <c r="F434" i="5"/>
  <c r="I2289" i="5"/>
  <c r="H2045" i="5"/>
  <c r="I2045" i="5"/>
  <c r="G2045" i="5"/>
  <c r="R2045" i="5"/>
  <c r="G2069" i="5"/>
  <c r="F2069" i="5"/>
  <c r="H1668" i="5"/>
  <c r="J737" i="5"/>
  <c r="G2419" i="5"/>
  <c r="I1004" i="5"/>
  <c r="F286" i="5"/>
  <c r="J1622" i="5"/>
  <c r="R705" i="5"/>
  <c r="I942" i="5"/>
  <c r="J705" i="5"/>
  <c r="H286" i="5"/>
  <c r="J2419" i="5"/>
  <c r="R2366" i="5"/>
  <c r="H2366" i="5"/>
  <c r="F1668" i="5"/>
  <c r="G348" i="5"/>
  <c r="H705" i="5"/>
  <c r="H1004" i="5"/>
  <c r="I286" i="5"/>
  <c r="R1558" i="5"/>
  <c r="R942" i="5"/>
  <c r="G705" i="5"/>
  <c r="I1668" i="5"/>
  <c r="H942" i="5"/>
  <c r="I414" i="5"/>
  <c r="F948" i="5"/>
  <c r="G942" i="5"/>
  <c r="F705" i="5"/>
  <c r="I1465" i="5"/>
  <c r="J1004" i="5"/>
  <c r="F1046" i="5"/>
  <c r="J2413" i="5"/>
  <c r="I2366" i="5"/>
  <c r="H1558" i="5"/>
  <c r="J673" i="5"/>
  <c r="F1004" i="5"/>
  <c r="F1558" i="5"/>
  <c r="H630" i="5"/>
  <c r="J1269" i="5"/>
  <c r="J942" i="5"/>
  <c r="G1558" i="5"/>
  <c r="H590" i="5"/>
  <c r="R2193" i="5"/>
  <c r="I29" i="5"/>
  <c r="H1300" i="5"/>
  <c r="F1564" i="5"/>
  <c r="F2177" i="5"/>
  <c r="H2193" i="5"/>
  <c r="G948" i="5"/>
  <c r="I1628" i="5"/>
  <c r="R1109" i="5"/>
  <c r="R270" i="5"/>
  <c r="G270" i="5"/>
  <c r="S318" i="5"/>
  <c r="G2062" i="5"/>
  <c r="F2062" i="5"/>
  <c r="I2062" i="5"/>
  <c r="R2486" i="5"/>
  <c r="F405" i="5"/>
  <c r="F1325" i="5"/>
  <c r="I766" i="5"/>
  <c r="H62" i="5"/>
  <c r="I1225" i="5"/>
  <c r="G1465" i="5"/>
  <c r="H2277" i="5"/>
  <c r="R2177" i="5"/>
  <c r="F2158" i="5"/>
  <c r="H1662" i="5"/>
  <c r="G1261" i="5"/>
  <c r="F1662" i="5"/>
  <c r="H1628" i="5"/>
  <c r="F1465" i="5"/>
  <c r="H2177" i="5"/>
  <c r="G1900" i="5"/>
  <c r="F1900" i="5"/>
  <c r="I1469" i="5"/>
  <c r="J1662" i="5"/>
  <c r="F1806" i="5"/>
  <c r="R1465" i="5"/>
  <c r="I2193" i="5"/>
  <c r="H1806" i="5"/>
  <c r="F270" i="5"/>
  <c r="R1606" i="5"/>
  <c r="G2413" i="5"/>
  <c r="H1293" i="5"/>
  <c r="G2372" i="5"/>
  <c r="I1806" i="5"/>
  <c r="J1502" i="5"/>
  <c r="H1465" i="5"/>
  <c r="R1900" i="5"/>
  <c r="J1900" i="5"/>
  <c r="J1606" i="5"/>
  <c r="F2413" i="5"/>
  <c r="I1662" i="5"/>
  <c r="H270" i="5"/>
  <c r="R2413" i="5"/>
  <c r="G1564" i="5"/>
  <c r="G1542" i="5"/>
  <c r="J1806" i="5"/>
  <c r="R854" i="5"/>
  <c r="J766" i="5"/>
  <c r="R460" i="5"/>
  <c r="R26" i="5"/>
  <c r="G2193" i="5"/>
  <c r="F2277" i="5"/>
  <c r="F497" i="5"/>
  <c r="J2177" i="5"/>
  <c r="J2193" i="5"/>
  <c r="I1900" i="5"/>
  <c r="R1564" i="5"/>
  <c r="I1606" i="5"/>
  <c r="H1606" i="5"/>
  <c r="J1542" i="5"/>
  <c r="I2177" i="5"/>
  <c r="G845" i="5"/>
  <c r="H845" i="5"/>
  <c r="J1241" i="5"/>
  <c r="H117" i="5"/>
  <c r="R276" i="5"/>
  <c r="H574" i="5"/>
  <c r="G769" i="5"/>
  <c r="H769" i="5"/>
  <c r="I769" i="5"/>
  <c r="F769" i="5"/>
  <c r="G2157" i="5"/>
  <c r="J2157" i="5"/>
  <c r="I1830" i="5"/>
  <c r="I1702" i="5"/>
  <c r="R1702" i="5"/>
  <c r="R878" i="5"/>
  <c r="J878" i="5"/>
  <c r="I1457" i="5"/>
  <c r="J1457" i="5"/>
  <c r="R1457" i="5"/>
  <c r="F1457" i="5"/>
  <c r="H1457" i="5"/>
  <c r="R489" i="5"/>
  <c r="H277" i="5"/>
  <c r="J2369" i="5"/>
  <c r="H2369" i="5"/>
  <c r="I2369" i="5"/>
  <c r="G2369" i="5"/>
  <c r="F2369" i="5"/>
  <c r="R2201" i="5"/>
  <c r="J2201" i="5"/>
  <c r="F2201" i="5"/>
  <c r="I469" i="5"/>
  <c r="R574" i="5"/>
  <c r="J1501" i="5"/>
  <c r="G117" i="5"/>
  <c r="F229" i="5"/>
  <c r="I1892" i="5"/>
  <c r="G164" i="5"/>
  <c r="F164" i="5"/>
  <c r="H164" i="5"/>
  <c r="G100" i="5"/>
  <c r="F100" i="5"/>
  <c r="R100" i="5"/>
  <c r="H100" i="5"/>
  <c r="F38" i="5"/>
  <c r="R38" i="5"/>
  <c r="H38" i="5"/>
  <c r="R2436" i="5"/>
  <c r="G2436" i="5"/>
  <c r="F2181" i="5"/>
  <c r="G2181" i="5"/>
  <c r="I804" i="5"/>
  <c r="J804" i="5"/>
  <c r="R861" i="5"/>
  <c r="H861" i="5"/>
  <c r="J861" i="5"/>
  <c r="G861" i="5"/>
  <c r="F861" i="5"/>
  <c r="G1172" i="5"/>
  <c r="I1172" i="5"/>
  <c r="H1172" i="5"/>
  <c r="J1172" i="5"/>
  <c r="H1020" i="5"/>
  <c r="R1020" i="5"/>
  <c r="H1177" i="5"/>
  <c r="H1830" i="5"/>
  <c r="H1501" i="5"/>
  <c r="G918" i="5"/>
  <c r="R918" i="5"/>
  <c r="I860" i="5"/>
  <c r="G860" i="5"/>
  <c r="F860" i="5"/>
  <c r="J860" i="5"/>
  <c r="I237" i="5"/>
  <c r="H237" i="5"/>
  <c r="R237" i="5"/>
  <c r="F237" i="5"/>
  <c r="F1020" i="5"/>
  <c r="G428" i="5"/>
  <c r="J428" i="5"/>
  <c r="I428" i="5"/>
  <c r="F428" i="5"/>
  <c r="H428" i="5"/>
  <c r="G2241" i="5"/>
  <c r="R2241" i="5"/>
  <c r="I2105" i="5"/>
  <c r="F2105" i="5"/>
  <c r="G1892" i="5"/>
  <c r="J1892" i="5"/>
  <c r="H1892" i="5"/>
  <c r="H2244" i="5"/>
  <c r="G2244" i="5"/>
  <c r="G1853" i="5"/>
  <c r="I1853" i="5"/>
  <c r="R1853" i="5"/>
  <c r="H1853" i="5"/>
  <c r="H1212" i="5"/>
  <c r="F1212" i="5"/>
  <c r="I1212" i="5"/>
  <c r="R1212" i="5"/>
  <c r="G1212" i="5"/>
  <c r="I1117" i="5"/>
  <c r="R1117" i="5"/>
  <c r="G1020" i="5"/>
  <c r="J1830" i="5"/>
  <c r="H1062" i="5"/>
  <c r="F1177" i="5"/>
  <c r="G1830" i="5"/>
  <c r="G1501" i="5"/>
  <c r="R369" i="5"/>
  <c r="F437" i="5"/>
  <c r="J1212" i="5"/>
  <c r="J1508" i="5"/>
  <c r="I348" i="5"/>
  <c r="H737" i="5"/>
  <c r="I737" i="5"/>
  <c r="F998" i="5"/>
  <c r="J1853" i="5"/>
  <c r="I406" i="5"/>
  <c r="J406" i="5"/>
  <c r="F406" i="5"/>
  <c r="G406" i="5"/>
  <c r="J1102" i="5"/>
  <c r="I1017" i="5"/>
  <c r="F836" i="5"/>
  <c r="S901" i="5"/>
  <c r="F1645" i="5"/>
  <c r="J1017" i="5"/>
  <c r="S1470" i="5"/>
  <c r="G1102" i="5"/>
  <c r="S1170" i="5"/>
  <c r="G726" i="5"/>
  <c r="I836" i="5"/>
  <c r="H1017" i="5"/>
  <c r="J836" i="5"/>
  <c r="S797" i="5"/>
  <c r="G1081" i="5"/>
  <c r="R1382" i="5"/>
  <c r="S1298" i="5"/>
  <c r="S1234" i="5"/>
  <c r="S1403" i="5"/>
  <c r="H1086" i="5"/>
  <c r="S1280" i="5"/>
  <c r="S1220" i="5"/>
  <c r="S1005" i="5"/>
  <c r="G609" i="5"/>
  <c r="S2034" i="5"/>
  <c r="S1594" i="5"/>
  <c r="S1158" i="5"/>
  <c r="F1910" i="5"/>
  <c r="S1524" i="5"/>
  <c r="G1086" i="5"/>
  <c r="J1377" i="5"/>
  <c r="S1427" i="5"/>
  <c r="R1086" i="5"/>
  <c r="I1049" i="5"/>
  <c r="S1069" i="5"/>
  <c r="I726" i="5"/>
  <c r="F537" i="5"/>
  <c r="J1910" i="5"/>
  <c r="R1377" i="5"/>
  <c r="S1455" i="5"/>
  <c r="S1333" i="5"/>
  <c r="S1213" i="5"/>
  <c r="I1081" i="5"/>
  <c r="H1049" i="5"/>
  <c r="J1677" i="5"/>
  <c r="F1382" i="5"/>
  <c r="S1652" i="5"/>
  <c r="R1857" i="5"/>
  <c r="S1357" i="5"/>
  <c r="R1017" i="5"/>
  <c r="G1857" i="5"/>
  <c r="R1081" i="5"/>
  <c r="J913" i="5"/>
  <c r="J2411" i="5"/>
  <c r="G2411" i="5"/>
  <c r="H1526" i="5"/>
  <c r="R988" i="5"/>
  <c r="J1225" i="5"/>
  <c r="R785" i="5"/>
  <c r="F539" i="5"/>
  <c r="S2453" i="5"/>
  <c r="J1052" i="5"/>
  <c r="J1013" i="5"/>
  <c r="I36" i="5"/>
  <c r="I140" i="5"/>
  <c r="F204" i="5"/>
  <c r="F918" i="5"/>
  <c r="G1321" i="5"/>
  <c r="H118" i="5"/>
  <c r="R182" i="5"/>
  <c r="F2489" i="5"/>
  <c r="I2181" i="5"/>
  <c r="G1590" i="5"/>
  <c r="J988" i="5"/>
  <c r="J1289" i="5"/>
  <c r="S1251" i="5"/>
  <c r="S1215" i="5"/>
  <c r="S1616" i="5"/>
  <c r="S647" i="5"/>
  <c r="F262" i="5"/>
  <c r="I2411" i="5"/>
  <c r="R262" i="5"/>
  <c r="G2433" i="5"/>
  <c r="H558" i="5"/>
  <c r="F1462" i="5"/>
  <c r="G1462" i="5"/>
  <c r="S2310" i="5"/>
  <c r="G1619" i="5"/>
  <c r="J918" i="5"/>
  <c r="R118" i="5"/>
  <c r="F182" i="5"/>
  <c r="J1257" i="5"/>
  <c r="R477" i="5"/>
  <c r="H2436" i="5"/>
  <c r="J2428" i="5"/>
  <c r="F1081" i="5"/>
  <c r="S934" i="5"/>
  <c r="J537" i="5"/>
  <c r="F1590" i="5"/>
  <c r="G390" i="5"/>
  <c r="R1482" i="5"/>
  <c r="H1270" i="5"/>
  <c r="I20" i="5"/>
  <c r="I204" i="5"/>
  <c r="R1548" i="5"/>
  <c r="J1321" i="5"/>
  <c r="F988" i="5"/>
  <c r="G1509" i="5"/>
  <c r="I2252" i="5"/>
  <c r="H2373" i="5"/>
  <c r="G901" i="5"/>
  <c r="I2433" i="5"/>
  <c r="I1678" i="5"/>
  <c r="I1462" i="5"/>
  <c r="F2433" i="5"/>
  <c r="R1462" i="5"/>
  <c r="F1300" i="5"/>
  <c r="S1773" i="5"/>
  <c r="H2411" i="5"/>
  <c r="J1462" i="5"/>
  <c r="I1321" i="5"/>
  <c r="I1300" i="5"/>
  <c r="H36" i="5"/>
  <c r="R1509" i="5"/>
  <c r="G1433" i="5"/>
  <c r="J2489" i="5"/>
  <c r="I1709" i="5"/>
  <c r="J1709" i="5"/>
  <c r="S960" i="5"/>
  <c r="H2438" i="5"/>
  <c r="R36" i="5"/>
  <c r="I918" i="5"/>
  <c r="J510" i="5"/>
  <c r="H1509" i="5"/>
  <c r="J1433" i="5"/>
  <c r="I558" i="5"/>
  <c r="R1590" i="5"/>
  <c r="R558" i="5"/>
  <c r="H1462" i="5"/>
  <c r="H1717" i="5"/>
  <c r="R1300" i="5"/>
  <c r="I1052" i="5"/>
  <c r="J2433" i="5"/>
  <c r="I1590" i="5"/>
  <c r="H988" i="5"/>
  <c r="I988" i="5"/>
  <c r="J1109" i="5"/>
  <c r="F1374" i="5"/>
  <c r="G1300" i="5"/>
  <c r="F145" i="5"/>
  <c r="H20" i="5"/>
  <c r="F36" i="5"/>
  <c r="R140" i="5"/>
  <c r="H918" i="5"/>
  <c r="F1853" i="5"/>
  <c r="I1433" i="5"/>
  <c r="J558" i="5"/>
  <c r="G558" i="5"/>
  <c r="H262" i="5"/>
  <c r="J2298" i="5"/>
  <c r="F2373" i="5"/>
  <c r="R20" i="5"/>
  <c r="F140" i="5"/>
  <c r="F241" i="5"/>
  <c r="F2121" i="5"/>
  <c r="J2252" i="5"/>
  <c r="J2030" i="5"/>
  <c r="I2030" i="5"/>
  <c r="G2030" i="5"/>
  <c r="R325" i="5"/>
  <c r="G325" i="5"/>
  <c r="I325" i="5"/>
  <c r="J1228" i="5"/>
  <c r="I1228" i="5"/>
  <c r="R845" i="5"/>
  <c r="F845" i="5"/>
  <c r="I845" i="5"/>
  <c r="J845" i="5"/>
  <c r="F817" i="5"/>
  <c r="I817" i="5"/>
  <c r="G1220" i="5"/>
  <c r="R1220" i="5"/>
  <c r="I1220" i="5"/>
  <c r="R1236" i="5"/>
  <c r="I1236" i="5"/>
  <c r="F1236" i="5"/>
  <c r="G1236" i="5"/>
  <c r="H1236" i="5"/>
  <c r="J1349" i="5"/>
  <c r="G1349" i="5"/>
  <c r="H1409" i="5"/>
  <c r="I1409" i="5"/>
  <c r="R1409" i="5"/>
  <c r="F2188" i="5"/>
  <c r="I409" i="5"/>
  <c r="J409" i="5"/>
  <c r="R409" i="5"/>
  <c r="F409" i="5"/>
  <c r="R2362" i="5"/>
  <c r="F2362" i="5"/>
  <c r="J2362" i="5"/>
  <c r="F1508" i="5"/>
  <c r="H1508" i="5"/>
  <c r="I1508" i="5"/>
  <c r="R1508" i="5"/>
  <c r="G1508" i="5"/>
  <c r="I1337" i="5"/>
  <c r="R1337" i="5"/>
  <c r="H1305" i="5"/>
  <c r="I1305" i="5"/>
  <c r="H542" i="5"/>
  <c r="R542" i="5"/>
  <c r="J482" i="5"/>
  <c r="R482" i="5"/>
  <c r="R422" i="5"/>
  <c r="H422" i="5"/>
  <c r="I422" i="5"/>
  <c r="G422" i="5"/>
  <c r="I358" i="5"/>
  <c r="R358" i="5"/>
  <c r="I294" i="5"/>
  <c r="R294" i="5"/>
  <c r="G420" i="5"/>
  <c r="J420" i="5"/>
  <c r="I420" i="5"/>
  <c r="F420" i="5"/>
  <c r="H420" i="5"/>
  <c r="I260" i="5"/>
  <c r="H260" i="5"/>
  <c r="G260" i="5"/>
  <c r="F260" i="5"/>
  <c r="G950" i="5"/>
  <c r="I950" i="5"/>
  <c r="G806" i="5"/>
  <c r="J806" i="5"/>
  <c r="R806" i="5"/>
  <c r="I806" i="5"/>
  <c r="H806" i="5"/>
  <c r="I745" i="5"/>
  <c r="J745" i="5"/>
  <c r="F745" i="5"/>
  <c r="G745" i="5"/>
  <c r="I713" i="5"/>
  <c r="F713" i="5"/>
  <c r="R713" i="5"/>
  <c r="I681" i="5"/>
  <c r="G681" i="5"/>
  <c r="J681" i="5"/>
  <c r="F681" i="5"/>
  <c r="R681" i="5"/>
  <c r="R2435" i="5"/>
  <c r="G2435" i="5"/>
  <c r="F1205" i="5"/>
  <c r="H1205" i="5"/>
  <c r="G582" i="5"/>
  <c r="R582" i="5"/>
  <c r="J582" i="5"/>
  <c r="G1574" i="5"/>
  <c r="H1574" i="5"/>
  <c r="R1574" i="5"/>
  <c r="I1574" i="5"/>
  <c r="G1532" i="5"/>
  <c r="R1532" i="5"/>
  <c r="H1694" i="5"/>
  <c r="I1694" i="5"/>
  <c r="G1694" i="5"/>
  <c r="R1694" i="5"/>
  <c r="F1694" i="5"/>
  <c r="I2437" i="5"/>
  <c r="F1636" i="5"/>
  <c r="H1636" i="5"/>
  <c r="R1614" i="5"/>
  <c r="J1572" i="5"/>
  <c r="R1572" i="5"/>
  <c r="I1572" i="5"/>
  <c r="R1062" i="5"/>
  <c r="I1062" i="5"/>
  <c r="G805" i="5"/>
  <c r="S694" i="5"/>
  <c r="I1177" i="5"/>
  <c r="J445" i="5"/>
  <c r="R2253" i="5"/>
  <c r="S1648" i="5"/>
  <c r="F132" i="5"/>
  <c r="I196" i="5"/>
  <c r="I1209" i="5"/>
  <c r="R313" i="5"/>
  <c r="H1165" i="5"/>
  <c r="R1481" i="5"/>
  <c r="H2105" i="5"/>
  <c r="R837" i="5"/>
  <c r="H617" i="5"/>
  <c r="R1209" i="5"/>
  <c r="R430" i="5"/>
  <c r="F1481" i="5"/>
  <c r="H30" i="5"/>
  <c r="H110" i="5"/>
  <c r="H1209" i="5"/>
  <c r="J1177" i="5"/>
  <c r="J2241" i="5"/>
  <c r="H2092" i="5"/>
  <c r="R1641" i="5"/>
  <c r="I433" i="5"/>
  <c r="G1209" i="5"/>
  <c r="F1273" i="5"/>
  <c r="I1481" i="5"/>
  <c r="J837" i="5"/>
  <c r="S391" i="5"/>
  <c r="H68" i="5"/>
  <c r="R30" i="5"/>
  <c r="H46" i="5"/>
  <c r="I174" i="5"/>
  <c r="R1241" i="5"/>
  <c r="I2241" i="5"/>
  <c r="R2092" i="5"/>
  <c r="G2105" i="5"/>
  <c r="R1449" i="5"/>
  <c r="F1877" i="5"/>
  <c r="F427" i="5"/>
  <c r="J1209" i="5"/>
  <c r="I53" i="5"/>
  <c r="G1270" i="5"/>
  <c r="S2437" i="5"/>
  <c r="G2228" i="5"/>
  <c r="R68" i="5"/>
  <c r="I132" i="5"/>
  <c r="H196" i="5"/>
  <c r="H998" i="5"/>
  <c r="F30" i="5"/>
  <c r="R46" i="5"/>
  <c r="F110" i="5"/>
  <c r="H749" i="5"/>
  <c r="F2241" i="5"/>
  <c r="J2105" i="5"/>
  <c r="G353" i="5"/>
  <c r="J1449" i="5"/>
  <c r="S309" i="5"/>
  <c r="F196" i="5"/>
  <c r="H174" i="5"/>
  <c r="H2241" i="5"/>
  <c r="R1165" i="5"/>
  <c r="F353" i="5"/>
  <c r="R2261" i="5"/>
  <c r="I353" i="5"/>
  <c r="F2092" i="5"/>
  <c r="J2310" i="5"/>
  <c r="G2310" i="5"/>
  <c r="S962" i="5"/>
  <c r="S1007" i="5"/>
  <c r="R1013" i="5"/>
  <c r="G1013" i="5"/>
  <c r="S1071" i="5"/>
  <c r="R1077" i="5"/>
  <c r="I1077" i="5"/>
  <c r="H1109" i="5"/>
  <c r="G1109" i="5"/>
  <c r="S1187" i="5"/>
  <c r="R1270" i="5"/>
  <c r="J1270" i="5"/>
  <c r="S1458" i="5"/>
  <c r="S1526" i="5"/>
  <c r="H1545" i="5"/>
  <c r="F1545" i="5"/>
  <c r="J1545" i="5"/>
  <c r="S1654" i="5"/>
  <c r="S1699" i="5"/>
  <c r="S1733" i="5"/>
  <c r="S1902" i="5"/>
  <c r="H1917" i="5"/>
  <c r="R1917" i="5"/>
  <c r="J1917" i="5"/>
  <c r="S2167" i="5"/>
  <c r="S2174" i="5"/>
  <c r="J2180" i="5"/>
  <c r="H2180" i="5"/>
  <c r="S2194" i="5"/>
  <c r="S2222" i="5"/>
  <c r="S2251" i="5"/>
  <c r="S2373" i="5"/>
  <c r="S2429" i="5"/>
  <c r="R403" i="5"/>
  <c r="F403" i="5"/>
  <c r="I322" i="5"/>
  <c r="R322" i="5"/>
  <c r="G622" i="5"/>
  <c r="R622" i="5"/>
  <c r="I622" i="5"/>
  <c r="H622" i="5"/>
  <c r="J622" i="5"/>
  <c r="F622" i="5"/>
  <c r="I2293" i="5"/>
  <c r="H2197" i="5"/>
  <c r="J2197" i="5"/>
  <c r="H2188" i="5"/>
  <c r="R2188" i="5"/>
  <c r="R2050" i="5"/>
  <c r="I805" i="5"/>
  <c r="S534" i="5"/>
  <c r="R433" i="5"/>
  <c r="H427" i="5"/>
  <c r="R981" i="5"/>
  <c r="I1660" i="5"/>
  <c r="J1077" i="5"/>
  <c r="F1013" i="5"/>
  <c r="H1013" i="5"/>
  <c r="S1590" i="5"/>
  <c r="J1609" i="5"/>
  <c r="G790" i="5"/>
  <c r="H790" i="5"/>
  <c r="J790" i="5"/>
  <c r="R741" i="5"/>
  <c r="H741" i="5"/>
  <c r="R709" i="5"/>
  <c r="J677" i="5"/>
  <c r="F677" i="5"/>
  <c r="R452" i="5"/>
  <c r="J452" i="5"/>
  <c r="I452" i="5"/>
  <c r="F452" i="5"/>
  <c r="H452" i="5"/>
  <c r="R236" i="5"/>
  <c r="I236" i="5"/>
  <c r="F236" i="5"/>
  <c r="H236" i="5"/>
  <c r="J2225" i="5"/>
  <c r="R2225" i="5"/>
  <c r="G2225" i="5"/>
  <c r="S266" i="5"/>
  <c r="S392" i="5"/>
  <c r="J1060" i="5"/>
  <c r="G2050" i="5"/>
  <c r="G405" i="5"/>
  <c r="I2310" i="5"/>
  <c r="I2050" i="5"/>
  <c r="R805" i="5"/>
  <c r="G617" i="5"/>
  <c r="S612" i="5"/>
  <c r="J433" i="5"/>
  <c r="R427" i="5"/>
  <c r="H981" i="5"/>
  <c r="R1301" i="5"/>
  <c r="H1749" i="5"/>
  <c r="F1077" i="5"/>
  <c r="G2180" i="5"/>
  <c r="G1861" i="5"/>
  <c r="R1861" i="5"/>
  <c r="H1861" i="5"/>
  <c r="F1861" i="5"/>
  <c r="I1269" i="5"/>
  <c r="J2370" i="5"/>
  <c r="H2370" i="5"/>
  <c r="F2310" i="5"/>
  <c r="H2050" i="5"/>
  <c r="H2310" i="5"/>
  <c r="R617" i="5"/>
  <c r="G433" i="5"/>
  <c r="S421" i="5"/>
  <c r="J981" i="5"/>
  <c r="J1205" i="5"/>
  <c r="R445" i="5"/>
  <c r="G1749" i="5"/>
  <c r="J1749" i="5"/>
  <c r="S942" i="5"/>
  <c r="G949" i="5"/>
  <c r="F2225" i="5"/>
  <c r="J1985" i="5"/>
  <c r="I2017" i="5"/>
  <c r="G1918" i="5"/>
  <c r="H1918" i="5"/>
  <c r="I1485" i="5"/>
  <c r="R1485" i="5"/>
  <c r="G1485" i="5"/>
  <c r="G1473" i="5"/>
  <c r="R1473" i="5"/>
  <c r="F1473" i="5"/>
  <c r="F2050" i="5"/>
  <c r="J805" i="5"/>
  <c r="F433" i="5"/>
  <c r="S279" i="5"/>
  <c r="S576" i="5"/>
  <c r="G981" i="5"/>
  <c r="R145" i="5"/>
  <c r="J1660" i="5"/>
  <c r="F445" i="5"/>
  <c r="H225" i="5"/>
  <c r="F1660" i="5"/>
  <c r="R2197" i="5"/>
  <c r="S1974" i="5"/>
  <c r="H829" i="5"/>
  <c r="I829" i="5"/>
  <c r="J829" i="5"/>
  <c r="F829" i="5"/>
  <c r="G2370" i="5"/>
  <c r="H785" i="5"/>
  <c r="S812" i="5"/>
  <c r="S190" i="5"/>
  <c r="I617" i="5"/>
  <c r="J1333" i="5"/>
  <c r="H1301" i="5"/>
  <c r="R1660" i="5"/>
  <c r="H1660" i="5"/>
  <c r="F1276" i="5"/>
  <c r="I2197" i="5"/>
  <c r="J1861" i="5"/>
  <c r="I2188" i="5"/>
  <c r="H356" i="5"/>
  <c r="R268" i="5"/>
  <c r="G958" i="5"/>
  <c r="R958" i="5"/>
  <c r="I958" i="5"/>
  <c r="R908" i="5"/>
  <c r="H908" i="5"/>
  <c r="I513" i="5"/>
  <c r="G513" i="5"/>
  <c r="J513" i="5"/>
  <c r="F513" i="5"/>
  <c r="F1269" i="5"/>
  <c r="G785" i="5"/>
  <c r="H1269" i="5"/>
  <c r="I2370" i="5"/>
  <c r="R2310" i="5"/>
  <c r="F670" i="5"/>
  <c r="J785" i="5"/>
  <c r="F617" i="5"/>
  <c r="S480" i="5"/>
  <c r="G427" i="5"/>
  <c r="G145" i="5"/>
  <c r="J1237" i="5"/>
  <c r="H1333" i="5"/>
  <c r="J2188" i="5"/>
  <c r="H1077" i="5"/>
  <c r="S1520" i="5"/>
  <c r="H1485" i="5"/>
  <c r="I2057" i="5"/>
  <c r="G1705" i="5"/>
  <c r="H1705" i="5"/>
  <c r="F785" i="5"/>
  <c r="F2370" i="5"/>
  <c r="H433" i="5"/>
  <c r="S924" i="5"/>
  <c r="F805" i="5"/>
  <c r="I427" i="5"/>
  <c r="S758" i="5"/>
  <c r="S820" i="5"/>
  <c r="F225" i="5"/>
  <c r="R1237" i="5"/>
  <c r="G2188" i="5"/>
  <c r="G1077" i="5"/>
  <c r="R949" i="5"/>
  <c r="F590" i="5"/>
  <c r="R590" i="5"/>
  <c r="I590" i="5"/>
  <c r="G797" i="5"/>
  <c r="H797" i="5"/>
  <c r="R797" i="5"/>
  <c r="J1702" i="5"/>
  <c r="G721" i="5"/>
  <c r="H26" i="5"/>
  <c r="I885" i="5"/>
  <c r="H1709" i="5"/>
  <c r="F1509" i="5"/>
  <c r="H2489" i="5"/>
  <c r="R1497" i="5"/>
  <c r="J2181" i="5"/>
  <c r="R1433" i="5"/>
  <c r="R2252" i="5"/>
  <c r="G1017" i="5"/>
  <c r="J1081" i="5"/>
  <c r="S563" i="5"/>
  <c r="S464" i="5"/>
  <c r="H1497" i="5"/>
  <c r="F1433" i="5"/>
  <c r="S511" i="5"/>
  <c r="F369" i="5"/>
  <c r="I42" i="5"/>
  <c r="H753" i="5"/>
  <c r="F26" i="5"/>
  <c r="H885" i="5"/>
  <c r="R1709" i="5"/>
  <c r="J1497" i="5"/>
  <c r="F2436" i="5"/>
  <c r="R2181" i="5"/>
  <c r="G2457" i="5"/>
  <c r="H1433" i="5"/>
  <c r="F1709" i="5"/>
  <c r="G2252" i="5"/>
  <c r="I2489" i="5"/>
  <c r="H2013" i="5"/>
  <c r="H573" i="5"/>
  <c r="I389" i="5"/>
  <c r="S431" i="5"/>
  <c r="S992" i="5"/>
  <c r="S703" i="5"/>
  <c r="H878" i="5"/>
  <c r="H126" i="5"/>
  <c r="F422" i="5"/>
  <c r="I542" i="5"/>
  <c r="F348" i="5"/>
  <c r="G42" i="5"/>
  <c r="G689" i="5"/>
  <c r="G1497" i="5"/>
  <c r="J2436" i="5"/>
  <c r="H2121" i="5"/>
  <c r="J573" i="5"/>
  <c r="S323" i="5"/>
  <c r="S615" i="5"/>
  <c r="S1118" i="5"/>
  <c r="F782" i="5"/>
  <c r="R126" i="5"/>
  <c r="J422" i="5"/>
  <c r="F582" i="5"/>
  <c r="J689" i="5"/>
  <c r="I753" i="5"/>
  <c r="F885" i="5"/>
  <c r="J2373" i="5"/>
  <c r="F2428" i="5"/>
  <c r="H1869" i="5"/>
  <c r="R2373" i="5"/>
  <c r="F2005" i="5"/>
  <c r="S315" i="5"/>
  <c r="G369" i="5"/>
  <c r="R1442" i="5"/>
  <c r="F1442" i="5"/>
  <c r="H1442" i="5"/>
  <c r="I1442" i="5"/>
  <c r="G1333" i="5"/>
  <c r="R1333" i="5"/>
  <c r="F1333" i="5"/>
  <c r="J1301" i="5"/>
  <c r="F1301" i="5"/>
  <c r="G1269" i="5"/>
  <c r="I1237" i="5"/>
  <c r="H1237" i="5"/>
  <c r="G1205" i="5"/>
  <c r="I1205" i="5"/>
  <c r="R1205" i="5"/>
  <c r="G1173" i="5"/>
  <c r="F1173" i="5"/>
  <c r="J1173" i="5"/>
  <c r="I1173" i="5"/>
  <c r="R1173" i="5"/>
  <c r="H1173" i="5"/>
  <c r="G1038" i="5"/>
  <c r="H1038" i="5"/>
  <c r="J974" i="5"/>
  <c r="G974" i="5"/>
  <c r="I1729" i="5"/>
  <c r="R1729" i="5"/>
  <c r="H1729" i="5"/>
  <c r="G1729" i="5"/>
  <c r="I145" i="5"/>
  <c r="H145" i="5"/>
  <c r="S197" i="5"/>
  <c r="F209" i="5"/>
  <c r="H209" i="5"/>
  <c r="I209" i="5"/>
  <c r="G209" i="5"/>
  <c r="I225" i="5"/>
  <c r="G225" i="5"/>
  <c r="S252" i="5"/>
  <c r="S259" i="5"/>
  <c r="S379" i="5"/>
  <c r="S386" i="5"/>
  <c r="H405" i="5"/>
  <c r="J405" i="5"/>
  <c r="G445" i="5"/>
  <c r="H445" i="5"/>
  <c r="S453" i="5"/>
  <c r="S527" i="5"/>
  <c r="R581" i="5"/>
  <c r="F581" i="5"/>
  <c r="H605" i="5"/>
  <c r="G605" i="5"/>
  <c r="J605" i="5"/>
  <c r="F605" i="5"/>
  <c r="R605" i="5"/>
  <c r="S623" i="5"/>
  <c r="S653" i="5"/>
  <c r="S700" i="5"/>
  <c r="S711" i="5"/>
  <c r="S717" i="5"/>
  <c r="S764" i="5"/>
  <c r="I2334" i="5"/>
  <c r="H2334" i="5"/>
  <c r="R884" i="5"/>
  <c r="I884" i="5"/>
  <c r="G884" i="5"/>
  <c r="H884" i="5"/>
  <c r="J884" i="5"/>
  <c r="J1620" i="5"/>
  <c r="H1620" i="5"/>
  <c r="I1620" i="5"/>
  <c r="H1598" i="5"/>
  <c r="J1598" i="5"/>
  <c r="H1556" i="5"/>
  <c r="J1556" i="5"/>
  <c r="F1556" i="5"/>
  <c r="R1556" i="5"/>
  <c r="G1534" i="5"/>
  <c r="H1534" i="5"/>
  <c r="F1534" i="5"/>
  <c r="I413" i="5"/>
  <c r="G413" i="5"/>
  <c r="R1252" i="5"/>
  <c r="I1252" i="5"/>
  <c r="R509" i="5"/>
  <c r="G817" i="5"/>
  <c r="R817" i="5"/>
  <c r="J817" i="5"/>
  <c r="H817" i="5"/>
  <c r="R2025" i="5"/>
  <c r="J2025" i="5"/>
  <c r="G2025" i="5"/>
  <c r="H2025" i="5"/>
  <c r="F1964" i="5"/>
  <c r="H1964" i="5"/>
  <c r="I1964" i="5"/>
  <c r="J1964" i="5"/>
  <c r="J1441" i="5"/>
  <c r="G1441" i="5"/>
  <c r="H1441" i="5"/>
  <c r="I1441" i="5"/>
  <c r="F1441" i="5"/>
  <c r="R1441" i="5"/>
  <c r="H1885" i="5"/>
  <c r="J1885" i="5"/>
  <c r="G940" i="5"/>
  <c r="I493" i="5"/>
  <c r="R493" i="5"/>
  <c r="F493" i="5"/>
  <c r="G493" i="5"/>
  <c r="J493" i="5"/>
  <c r="I385" i="5"/>
  <c r="I281" i="5"/>
  <c r="H281" i="5"/>
  <c r="G825" i="5"/>
  <c r="J825" i="5"/>
  <c r="R825" i="5"/>
  <c r="I825" i="5"/>
  <c r="G1652" i="5"/>
  <c r="F1652" i="5"/>
  <c r="R1652" i="5"/>
  <c r="I502" i="5"/>
  <c r="J502" i="5"/>
  <c r="F502" i="5"/>
  <c r="H446" i="5"/>
  <c r="I446" i="5"/>
  <c r="F446" i="5"/>
  <c r="G446" i="5"/>
  <c r="H382" i="5"/>
  <c r="G382" i="5"/>
  <c r="F382" i="5"/>
  <c r="G318" i="5"/>
  <c r="H318" i="5"/>
  <c r="I318" i="5"/>
  <c r="F318" i="5"/>
  <c r="I254" i="5"/>
  <c r="R292" i="5"/>
  <c r="H292" i="5"/>
  <c r="F685" i="5"/>
  <c r="H685" i="5"/>
  <c r="G2113" i="5"/>
  <c r="I2113" i="5"/>
  <c r="J2113" i="5"/>
  <c r="R2113" i="5"/>
  <c r="G846" i="5"/>
  <c r="R846" i="5"/>
  <c r="F846" i="5"/>
  <c r="G1276" i="5"/>
  <c r="J1564" i="5"/>
  <c r="R1628" i="5"/>
  <c r="S2365" i="5"/>
  <c r="S2215" i="5"/>
  <c r="S2005" i="5"/>
  <c r="S1954" i="5"/>
  <c r="I1985" i="5"/>
  <c r="G2017" i="5"/>
  <c r="S1120" i="5"/>
  <c r="F1628" i="5"/>
  <c r="I2180" i="5"/>
  <c r="S2333" i="5"/>
  <c r="S2341" i="5"/>
  <c r="S2070" i="5"/>
  <c r="S2236" i="5"/>
  <c r="S2012" i="5"/>
  <c r="S1924" i="5"/>
  <c r="S1890" i="5"/>
  <c r="G1985" i="5"/>
  <c r="R2081" i="5"/>
  <c r="G956" i="5"/>
  <c r="J1628" i="5"/>
  <c r="S2243" i="5"/>
  <c r="S2357" i="5"/>
  <c r="S2303" i="5"/>
  <c r="F2180" i="5"/>
  <c r="S2186" i="5"/>
  <c r="S2037" i="5"/>
  <c r="S1998" i="5"/>
  <c r="S1778" i="5"/>
  <c r="S1930" i="5"/>
  <c r="R956" i="5"/>
  <c r="S1150" i="5"/>
  <c r="H1542" i="5"/>
  <c r="S2267" i="5"/>
  <c r="F1917" i="5"/>
  <c r="F1985" i="5"/>
  <c r="S1968" i="5"/>
  <c r="R2057" i="5"/>
  <c r="H1564" i="5"/>
  <c r="R1542" i="5"/>
  <c r="S2259" i="5"/>
  <c r="S2202" i="5"/>
  <c r="S2051" i="5"/>
  <c r="S1908" i="5"/>
  <c r="H1985" i="5"/>
  <c r="S1896" i="5"/>
  <c r="F1542" i="5"/>
  <c r="S1949" i="5"/>
  <c r="S1979" i="5"/>
  <c r="F1270" i="5"/>
  <c r="R283" i="5"/>
  <c r="I818" i="5"/>
  <c r="J655" i="5"/>
  <c r="R2438" i="5"/>
  <c r="F1989" i="5"/>
  <c r="I876" i="5"/>
  <c r="H876" i="5"/>
  <c r="G293" i="5"/>
  <c r="I293" i="5"/>
  <c r="S327" i="5"/>
  <c r="S341" i="5"/>
  <c r="S582" i="5"/>
  <c r="J694" i="5"/>
  <c r="G694" i="5"/>
  <c r="G700" i="5"/>
  <c r="I700" i="5"/>
  <c r="S879" i="5"/>
  <c r="S898" i="5"/>
  <c r="S931" i="5"/>
  <c r="S950" i="5"/>
  <c r="S963" i="5"/>
  <c r="H969" i="5"/>
  <c r="I969" i="5"/>
  <c r="S1021" i="5"/>
  <c r="S1027" i="5"/>
  <c r="R1084" i="5"/>
  <c r="G1084" i="5"/>
  <c r="H1094" i="5"/>
  <c r="G1094" i="5"/>
  <c r="S1115" i="5"/>
  <c r="S1126" i="5"/>
  <c r="S1136" i="5"/>
  <c r="I1145" i="5"/>
  <c r="S1181" i="5"/>
  <c r="S1188" i="5"/>
  <c r="S1202" i="5"/>
  <c r="F1230" i="5"/>
  <c r="R1230" i="5"/>
  <c r="S1238" i="5"/>
  <c r="S1252" i="5"/>
  <c r="S1259" i="5"/>
  <c r="S1271" i="5"/>
  <c r="H1318" i="5"/>
  <c r="F1318" i="5"/>
  <c r="R1318" i="5"/>
  <c r="G1318" i="5"/>
  <c r="R1324" i="5"/>
  <c r="I1324" i="5"/>
  <c r="S1330" i="5"/>
  <c r="S1336" i="5"/>
  <c r="S1342" i="5"/>
  <c r="S1347" i="5"/>
  <c r="R1353" i="5"/>
  <c r="J1353" i="5"/>
  <c r="F1353" i="5"/>
  <c r="G1353" i="5"/>
  <c r="I1353" i="5"/>
  <c r="F1365" i="5"/>
  <c r="J1365" i="5"/>
  <c r="R1365" i="5"/>
  <c r="R1390" i="5"/>
  <c r="J1390" i="5"/>
  <c r="S1412" i="5"/>
  <c r="S1527" i="5"/>
  <c r="H1533" i="5"/>
  <c r="R1533" i="5"/>
  <c r="G1565" i="5"/>
  <c r="H1565" i="5"/>
  <c r="S1591" i="5"/>
  <c r="F1597" i="5"/>
  <c r="R1597" i="5"/>
  <c r="H1597" i="5"/>
  <c r="I1597" i="5"/>
  <c r="I1629" i="5"/>
  <c r="J1661" i="5"/>
  <c r="R1661" i="5"/>
  <c r="G1661" i="5"/>
  <c r="I1661" i="5"/>
  <c r="S1687" i="5"/>
  <c r="S1706" i="5"/>
  <c r="S1718" i="5"/>
  <c r="S1723" i="5"/>
  <c r="S1728" i="5"/>
  <c r="J1733" i="5"/>
  <c r="G1733" i="5"/>
  <c r="I1733" i="5"/>
  <c r="S1738" i="5"/>
  <c r="S1750" i="5"/>
  <c r="S1756" i="5"/>
  <c r="S1767" i="5"/>
  <c r="S1779" i="5"/>
  <c r="S1790" i="5"/>
  <c r="I1796" i="5"/>
  <c r="J1796" i="5"/>
  <c r="R1796" i="5"/>
  <c r="F1796" i="5"/>
  <c r="S1802" i="5"/>
  <c r="I1836" i="5"/>
  <c r="G1836" i="5"/>
  <c r="J1841" i="5"/>
  <c r="I1841" i="5"/>
  <c r="I1854" i="5"/>
  <c r="J1854" i="5"/>
  <c r="I1860" i="5"/>
  <c r="H1860" i="5"/>
  <c r="R1860" i="5"/>
  <c r="F1860" i="5"/>
  <c r="G1860" i="5"/>
  <c r="G1865" i="5"/>
  <c r="J1865"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R2174" i="5"/>
  <c r="I439" i="5"/>
  <c r="I1578" i="5"/>
  <c r="F1117" i="5"/>
  <c r="H491" i="5"/>
  <c r="G197" i="5"/>
  <c r="J1452" i="5"/>
  <c r="H818" i="5"/>
  <c r="R655" i="5"/>
  <c r="R194" i="5"/>
  <c r="F1052" i="5"/>
  <c r="F2285" i="5"/>
  <c r="G793" i="5"/>
  <c r="I793" i="5"/>
  <c r="H1117" i="5"/>
  <c r="J765" i="5"/>
  <c r="J1907" i="5"/>
  <c r="H1390" i="5"/>
  <c r="I1365" i="5"/>
  <c r="S1459" i="5"/>
  <c r="R2077" i="5"/>
  <c r="J2077" i="5"/>
  <c r="H2292" i="5"/>
  <c r="F2292" i="5"/>
  <c r="R2292" i="5"/>
  <c r="F1748" i="5"/>
  <c r="H1578" i="5"/>
  <c r="F1578" i="5"/>
  <c r="F1530" i="5"/>
  <c r="G2438" i="5"/>
  <c r="F439" i="5"/>
  <c r="J1117" i="5"/>
  <c r="I491" i="5"/>
  <c r="I268" i="5"/>
  <c r="H403" i="5"/>
  <c r="R245" i="5"/>
  <c r="R1452" i="5"/>
  <c r="J1220" i="5"/>
  <c r="R2285" i="5"/>
  <c r="F793" i="5"/>
  <c r="I2173" i="5"/>
  <c r="G2083" i="5"/>
  <c r="R1629" i="5"/>
  <c r="S1623" i="5"/>
  <c r="G2324" i="5"/>
  <c r="R2324" i="5"/>
  <c r="F2324" i="5"/>
  <c r="I2324" i="5"/>
  <c r="H2324" i="5"/>
  <c r="J2324" i="5"/>
  <c r="G1989" i="5"/>
  <c r="H1989" i="5"/>
  <c r="R1989" i="5"/>
  <c r="H2486" i="5"/>
  <c r="G1578" i="5"/>
  <c r="I2438" i="5"/>
  <c r="G1295" i="5"/>
  <c r="R539" i="5"/>
  <c r="F1482" i="5"/>
  <c r="G439" i="5"/>
  <c r="G1052" i="5"/>
  <c r="G491" i="5"/>
  <c r="G245" i="5"/>
  <c r="H197" i="5"/>
  <c r="I1010" i="5"/>
  <c r="H1220" i="5"/>
  <c r="H2285" i="5"/>
  <c r="R793" i="5"/>
  <c r="S1375" i="5"/>
  <c r="F2438" i="5"/>
  <c r="H539" i="5"/>
  <c r="J1482" i="5"/>
  <c r="J439" i="5"/>
  <c r="F491" i="5"/>
  <c r="J1619" i="5"/>
  <c r="R363" i="5"/>
  <c r="F322" i="5"/>
  <c r="H146" i="5"/>
  <c r="J2173" i="5"/>
  <c r="R765" i="5"/>
  <c r="G2139" i="5"/>
  <c r="G1782" i="5"/>
  <c r="F1295" i="5"/>
  <c r="F2374" i="5"/>
  <c r="I2298" i="5"/>
  <c r="G2298" i="5"/>
  <c r="H2298" i="5"/>
  <c r="J1530" i="5"/>
  <c r="R1530" i="5"/>
  <c r="I1482" i="5"/>
  <c r="H439" i="5"/>
  <c r="J539" i="5"/>
  <c r="H1052" i="5"/>
  <c r="I283" i="5"/>
  <c r="F363" i="5"/>
  <c r="G283" i="5"/>
  <c r="R1878" i="5"/>
  <c r="I1452" i="5"/>
  <c r="H2173" i="5"/>
  <c r="G876" i="5"/>
  <c r="J2292" i="5"/>
  <c r="F765" i="5"/>
  <c r="H1353" i="5"/>
  <c r="I1509" i="5"/>
  <c r="F2337" i="5"/>
  <c r="R2337" i="5"/>
  <c r="F2156" i="5"/>
  <c r="H2156" i="5"/>
  <c r="G2156" i="5"/>
  <c r="G2174" i="5"/>
  <c r="G539" i="5"/>
  <c r="I1530" i="5"/>
  <c r="J1578" i="5"/>
  <c r="F2298" i="5"/>
  <c r="R439" i="5"/>
  <c r="I1878" i="5"/>
  <c r="H1452" i="5"/>
  <c r="F1220" i="5"/>
  <c r="J2285" i="5"/>
  <c r="I1989" i="5"/>
  <c r="G2292" i="5"/>
  <c r="R876" i="5"/>
  <c r="H1629" i="5"/>
  <c r="S1277" i="5"/>
  <c r="S1174" i="5"/>
  <c r="S943" i="5"/>
  <c r="S883" i="5"/>
  <c r="S941" i="5"/>
  <c r="S303" i="5"/>
  <c r="S564" i="5"/>
  <c r="S871" i="5"/>
  <c r="G29" i="5"/>
  <c r="S877" i="5"/>
  <c r="S739" i="5"/>
  <c r="H1349" i="5"/>
  <c r="S824" i="5"/>
  <c r="S837" i="5"/>
  <c r="H29" i="5"/>
  <c r="S908" i="5"/>
  <c r="I1349" i="5"/>
  <c r="S365" i="5"/>
  <c r="I2342" i="5"/>
  <c r="R1493" i="5"/>
  <c r="G741" i="5"/>
  <c r="J741" i="5"/>
  <c r="G709" i="5"/>
  <c r="H709" i="5"/>
  <c r="I709" i="5"/>
  <c r="G677" i="5"/>
  <c r="I677" i="5"/>
  <c r="J2037" i="5"/>
  <c r="I2037" i="5"/>
  <c r="G1062" i="5"/>
  <c r="F1062" i="5"/>
  <c r="J1020" i="5"/>
  <c r="I1020" i="5"/>
  <c r="G998" i="5"/>
  <c r="I998" i="5"/>
  <c r="J998" i="5"/>
  <c r="I2228" i="5"/>
  <c r="R1321" i="5"/>
  <c r="F1321" i="5"/>
  <c r="I1289" i="5"/>
  <c r="H1289" i="5"/>
  <c r="I1257" i="5"/>
  <c r="F1257" i="5"/>
  <c r="R1257" i="5"/>
  <c r="G1225" i="5"/>
  <c r="F1225" i="5"/>
  <c r="R1225" i="5"/>
  <c r="J901" i="5"/>
  <c r="H901" i="5"/>
  <c r="I901" i="5"/>
  <c r="H844" i="5"/>
  <c r="I844" i="5"/>
  <c r="H2342" i="5"/>
  <c r="R901" i="5"/>
  <c r="H2052" i="5"/>
  <c r="F2052" i="5"/>
  <c r="R2293" i="5"/>
  <c r="G2293" i="5"/>
  <c r="H2293" i="5"/>
  <c r="G2197" i="5"/>
  <c r="F2197" i="5"/>
  <c r="I2225" i="5"/>
  <c r="H2225" i="5"/>
  <c r="F901" i="5"/>
  <c r="I545" i="5"/>
  <c r="R545" i="5"/>
  <c r="H401" i="5"/>
  <c r="G401" i="5"/>
  <c r="G317" i="5"/>
  <c r="G1228" i="5"/>
  <c r="R1228" i="5"/>
  <c r="H1228" i="5"/>
  <c r="F1228" i="5"/>
  <c r="G869" i="5"/>
  <c r="R2342" i="5"/>
  <c r="G2342" i="5"/>
  <c r="J2342" i="5"/>
  <c r="J532" i="5"/>
  <c r="G532" i="5"/>
  <c r="I532" i="5"/>
  <c r="J844" i="5"/>
  <c r="F844" i="5"/>
  <c r="G97" i="5"/>
  <c r="F476" i="5"/>
  <c r="I300" i="5"/>
  <c r="H721" i="5"/>
  <c r="I797" i="5"/>
  <c r="H1473" i="5"/>
  <c r="I2373" i="5"/>
  <c r="H2181" i="5"/>
  <c r="R2457" i="5"/>
  <c r="G2428" i="5"/>
  <c r="G2173" i="5"/>
  <c r="I1774" i="5"/>
  <c r="J769" i="5"/>
  <c r="R1705" i="5"/>
  <c r="J1729" i="5"/>
  <c r="R1774" i="5"/>
  <c r="I2436" i="5"/>
  <c r="I1561" i="5"/>
  <c r="F1326" i="5"/>
  <c r="F1254" i="5"/>
  <c r="S1285" i="5"/>
  <c r="G1254" i="5"/>
  <c r="J1413" i="5"/>
  <c r="S1198" i="5"/>
  <c r="S1651" i="5"/>
  <c r="J1142" i="5"/>
  <c r="S1268" i="5"/>
  <c r="H708" i="5"/>
  <c r="J2149" i="5"/>
  <c r="H1190" i="5"/>
  <c r="J721" i="5"/>
  <c r="J797" i="5"/>
  <c r="J1473" i="5"/>
  <c r="I2137" i="5"/>
  <c r="R2428" i="5"/>
  <c r="R2173" i="5"/>
  <c r="R769" i="5"/>
  <c r="F1830" i="5"/>
  <c r="F1729" i="5"/>
  <c r="I1449" i="5"/>
  <c r="I2092" i="5"/>
  <c r="G1142" i="5"/>
  <c r="R1029" i="5"/>
  <c r="G708" i="5"/>
  <c r="S1176" i="5"/>
  <c r="I965" i="5"/>
  <c r="S531" i="5"/>
  <c r="G2149" i="5"/>
  <c r="F558" i="5"/>
  <c r="F2030" i="5"/>
  <c r="R2489" i="5"/>
  <c r="F1892" i="5"/>
  <c r="H2428" i="5"/>
  <c r="J2092" i="5"/>
  <c r="H2252" i="5"/>
  <c r="H1529" i="5"/>
  <c r="I1473" i="5"/>
  <c r="S1163" i="5"/>
  <c r="S2104" i="5"/>
  <c r="G965" i="5"/>
  <c r="H1769" i="5"/>
  <c r="G1769" i="5"/>
  <c r="S463" i="5"/>
  <c r="H89" i="5"/>
  <c r="S1382" i="5"/>
  <c r="R1142" i="5"/>
  <c r="H1061" i="5"/>
  <c r="H1029" i="5"/>
  <c r="I620" i="5"/>
  <c r="G1301" i="5"/>
  <c r="I1301" i="5"/>
  <c r="G1237" i="5"/>
  <c r="F1237" i="5"/>
  <c r="F2486" i="5"/>
  <c r="G2486" i="5"/>
  <c r="I2406" i="5"/>
  <c r="J2406" i="5"/>
  <c r="F2406" i="5"/>
  <c r="R2251" i="5"/>
  <c r="F2251" i="5"/>
  <c r="R2230" i="5"/>
  <c r="H2230" i="5"/>
  <c r="J2230" i="5"/>
  <c r="F2230" i="5"/>
  <c r="G2230" i="5"/>
  <c r="I2195" i="5"/>
  <c r="R2195" i="5"/>
  <c r="F2195" i="5"/>
  <c r="H2174" i="5"/>
  <c r="F2174" i="5"/>
  <c r="I2174" i="5"/>
  <c r="R2156" i="5"/>
  <c r="J2156" i="5"/>
  <c r="I2156" i="5"/>
  <c r="I2139" i="5"/>
  <c r="H2139" i="5"/>
  <c r="J2139" i="5"/>
  <c r="F2139" i="5"/>
  <c r="J2083" i="5"/>
  <c r="I2083" i="5"/>
  <c r="H2083" i="5"/>
  <c r="F2083" i="5"/>
  <c r="G1948" i="5"/>
  <c r="H1948" i="5"/>
  <c r="R1948" i="5"/>
  <c r="F1948" i="5"/>
  <c r="J1948" i="5"/>
  <c r="I1948" i="5"/>
  <c r="G1907" i="5"/>
  <c r="R1907" i="5"/>
  <c r="H1907" i="5"/>
  <c r="F1907" i="5"/>
  <c r="I1907" i="5"/>
  <c r="G1878" i="5"/>
  <c r="I1811" i="5"/>
  <c r="G1811" i="5"/>
  <c r="F1811" i="5"/>
  <c r="I1748" i="5"/>
  <c r="G1748" i="5"/>
  <c r="H1748" i="5"/>
  <c r="J1748" i="5"/>
  <c r="R1748" i="5"/>
  <c r="F1699" i="5"/>
  <c r="I1699" i="5"/>
  <c r="R1699" i="5"/>
  <c r="H1619" i="5"/>
  <c r="I1619" i="5"/>
  <c r="F1427" i="5"/>
  <c r="J1427" i="5"/>
  <c r="J1219" i="5"/>
  <c r="G1219" i="5"/>
  <c r="R1058" i="5"/>
  <c r="G1058" i="5"/>
  <c r="H1058" i="5"/>
  <c r="J1058" i="5"/>
  <c r="R1010" i="5"/>
  <c r="F1010" i="5"/>
  <c r="H962" i="5"/>
  <c r="R962" i="5"/>
  <c r="G818" i="5"/>
  <c r="J818" i="5"/>
  <c r="F818" i="5"/>
  <c r="G655" i="5"/>
  <c r="F655" i="5"/>
  <c r="H655" i="5"/>
  <c r="J491" i="5"/>
  <c r="J403" i="5"/>
  <c r="G403" i="5"/>
  <c r="H363" i="5"/>
  <c r="G363" i="5"/>
  <c r="G322" i="5"/>
  <c r="H322" i="5"/>
  <c r="F283" i="5"/>
  <c r="H283" i="5"/>
  <c r="H194" i="5"/>
  <c r="G194" i="5"/>
  <c r="I194" i="5"/>
  <c r="F194" i="5"/>
  <c r="I146" i="5"/>
  <c r="F146" i="5"/>
  <c r="R146" i="5"/>
  <c r="G146" i="5"/>
  <c r="J933" i="5"/>
  <c r="F933" i="5"/>
  <c r="I933" i="5"/>
  <c r="G933" i="5"/>
  <c r="R933" i="5"/>
  <c r="I2473" i="5"/>
  <c r="G2422" i="5"/>
  <c r="I2422" i="5"/>
  <c r="J2422" i="5"/>
  <c r="R2422" i="5"/>
  <c r="F2422" i="5"/>
  <c r="I2365" i="5"/>
  <c r="G2365" i="5"/>
  <c r="F2365" i="5"/>
  <c r="R2365" i="5"/>
  <c r="I2470" i="5"/>
  <c r="J2470" i="5"/>
  <c r="F2470" i="5"/>
  <c r="H2470" i="5"/>
  <c r="I2388" i="5"/>
  <c r="J2388" i="5"/>
  <c r="F2388" i="5"/>
  <c r="G2388" i="5"/>
  <c r="F2363" i="5"/>
  <c r="I2363" i="5"/>
  <c r="R2278" i="5"/>
  <c r="G2278" i="5"/>
  <c r="I2278" i="5"/>
  <c r="H2278" i="5"/>
  <c r="F2278" i="5"/>
  <c r="I2203" i="5"/>
  <c r="R2203" i="5"/>
  <c r="F2203" i="5"/>
  <c r="G2203" i="5"/>
  <c r="H2203" i="5"/>
  <c r="I2171" i="5"/>
  <c r="H2171" i="5"/>
  <c r="J2171" i="5"/>
  <c r="R2171" i="5"/>
  <c r="G2171" i="5"/>
  <c r="H2131" i="5"/>
  <c r="F2131" i="5"/>
  <c r="R2100" i="5"/>
  <c r="F2100" i="5"/>
  <c r="H2100" i="5"/>
  <c r="J2019" i="5"/>
  <c r="R2019" i="5"/>
  <c r="F2019" i="5"/>
  <c r="G1979" i="5"/>
  <c r="I1979" i="5"/>
  <c r="R1979" i="5"/>
  <c r="J1979" i="5"/>
  <c r="J1875" i="5"/>
  <c r="F1875" i="5"/>
  <c r="I1875" i="5"/>
  <c r="F1611" i="5"/>
  <c r="I1611" i="5"/>
  <c r="R1611" i="5"/>
  <c r="F1275" i="5"/>
  <c r="R1275" i="5"/>
  <c r="J1275" i="5"/>
  <c r="R1050" i="5"/>
  <c r="G1050" i="5"/>
  <c r="G1002" i="5"/>
  <c r="G938" i="5"/>
  <c r="I938" i="5"/>
  <c r="R938" i="5"/>
  <c r="G755" i="5"/>
  <c r="J755" i="5"/>
  <c r="R755" i="5"/>
  <c r="H587" i="5"/>
  <c r="G587" i="5"/>
  <c r="F587" i="5"/>
  <c r="R587" i="5"/>
  <c r="I530" i="5"/>
  <c r="R530" i="5"/>
  <c r="J530" i="5"/>
  <c r="I354" i="5"/>
  <c r="F354" i="5"/>
  <c r="G354" i="5"/>
  <c r="R354" i="5"/>
  <c r="H242" i="5"/>
  <c r="I242" i="5"/>
  <c r="F242" i="5"/>
  <c r="G242" i="5"/>
  <c r="F2089" i="5"/>
  <c r="J2089" i="5"/>
  <c r="S2133" i="5"/>
  <c r="G1636" i="5"/>
  <c r="J1636" i="5"/>
  <c r="R1636" i="5"/>
  <c r="I1636" i="5"/>
  <c r="J1614" i="5"/>
  <c r="I1614" i="5"/>
  <c r="F1572" i="5"/>
  <c r="H1572" i="5"/>
  <c r="H1550" i="5"/>
  <c r="F1524" i="5"/>
  <c r="H1341" i="5"/>
  <c r="I1341" i="5"/>
  <c r="F1309" i="5"/>
  <c r="I1277" i="5"/>
  <c r="I1213" i="5"/>
  <c r="J1213" i="5"/>
  <c r="G1181" i="5"/>
  <c r="F1181" i="5"/>
  <c r="R1806" i="5"/>
  <c r="H781" i="5"/>
  <c r="R781" i="5"/>
  <c r="I1705" i="5"/>
  <c r="F1349" i="5"/>
  <c r="R1349" i="5"/>
  <c r="S1359" i="5"/>
  <c r="S1451" i="5"/>
  <c r="J1870" i="5"/>
  <c r="F1870" i="5"/>
  <c r="G1870" i="5"/>
  <c r="R2017" i="5"/>
  <c r="H2017" i="5"/>
  <c r="J2017" i="5"/>
  <c r="J2057" i="5"/>
  <c r="F2057" i="5"/>
  <c r="G2057" i="5"/>
  <c r="S2064" i="5"/>
  <c r="G2081" i="5"/>
  <c r="H2081" i="5"/>
  <c r="J2081" i="5"/>
  <c r="F2081" i="5"/>
  <c r="S2088" i="5"/>
  <c r="R2180" i="5"/>
  <c r="S2318" i="5"/>
  <c r="S2326" i="5"/>
  <c r="S1266" i="5"/>
  <c r="S1296" i="5"/>
  <c r="I121" i="5"/>
  <c r="G121" i="5"/>
  <c r="F153" i="5"/>
  <c r="I153" i="5"/>
  <c r="F221" i="5"/>
  <c r="G221" i="5"/>
  <c r="H221" i="5"/>
  <c r="I221" i="5"/>
  <c r="S287" i="5"/>
  <c r="S335" i="5"/>
  <c r="S349" i="5"/>
  <c r="S455" i="5"/>
  <c r="S630" i="5"/>
  <c r="J718" i="5"/>
  <c r="G718" i="5"/>
  <c r="R718" i="5"/>
  <c r="H718" i="5"/>
  <c r="F724" i="5"/>
  <c r="R724" i="5"/>
  <c r="H724" i="5"/>
  <c r="I724" i="5"/>
  <c r="G724" i="5"/>
  <c r="S730" i="5"/>
  <c r="S748" i="5"/>
  <c r="S766" i="5"/>
  <c r="S774" i="5"/>
  <c r="R780" i="5"/>
  <c r="H780" i="5"/>
  <c r="J780" i="5"/>
  <c r="F780" i="5"/>
  <c r="I780" i="5"/>
  <c r="S807" i="5"/>
  <c r="S821" i="5"/>
  <c r="S828" i="5"/>
  <c r="S834" i="5"/>
  <c r="S855" i="5"/>
  <c r="S861" i="5"/>
  <c r="S868" i="5"/>
  <c r="S893" i="5"/>
  <c r="S899" i="5"/>
  <c r="S905" i="5"/>
  <c r="F937" i="5"/>
  <c r="H937" i="5"/>
  <c r="R937" i="5"/>
  <c r="H989" i="5"/>
  <c r="R989" i="5"/>
  <c r="S1034" i="5"/>
  <c r="R1053" i="5"/>
  <c r="H1053" i="5"/>
  <c r="I1053" i="5"/>
  <c r="S1079" i="5"/>
  <c r="J1089" i="5"/>
  <c r="R1089" i="5"/>
  <c r="F1089" i="5"/>
  <c r="I1089" i="5"/>
  <c r="H1089" i="5"/>
  <c r="I1105" i="5"/>
  <c r="I1110" i="5"/>
  <c r="F1110" i="5"/>
  <c r="R1110" i="5"/>
  <c r="H1110" i="5"/>
  <c r="G1110" i="5"/>
  <c r="I1126" i="5"/>
  <c r="J1126" i="5"/>
  <c r="F1126" i="5"/>
  <c r="G1141" i="5"/>
  <c r="I1141" i="5"/>
  <c r="S1151" i="5"/>
  <c r="F1156" i="5"/>
  <c r="R1156" i="5"/>
  <c r="H1156" i="5"/>
  <c r="S1182" i="5"/>
  <c r="S1224" i="5"/>
  <c r="F1238" i="5"/>
  <c r="R1238" i="5"/>
  <c r="S1246" i="5"/>
  <c r="S1260" i="5"/>
  <c r="S1272" i="5"/>
  <c r="S1278" i="5"/>
  <c r="S1284" i="5"/>
  <c r="S1308" i="5"/>
  <c r="S1354" i="5"/>
  <c r="S1371" i="5"/>
  <c r="S1376" i="5"/>
  <c r="F1406" i="5"/>
  <c r="G1406" i="5"/>
  <c r="I1406" i="5"/>
  <c r="F1412" i="5"/>
  <c r="R1412" i="5"/>
  <c r="J1412" i="5"/>
  <c r="H1412" i="5"/>
  <c r="I1412" i="5"/>
  <c r="S1424" i="5"/>
  <c r="S1431" i="5"/>
  <c r="J1445" i="5"/>
  <c r="I1445" i="5"/>
  <c r="S1460" i="5"/>
  <c r="S1475" i="5"/>
  <c r="S1483" i="5"/>
  <c r="S1507" i="5"/>
  <c r="S1528" i="5"/>
  <c r="S1547" i="5"/>
  <c r="J1553" i="5"/>
  <c r="H1553" i="5"/>
  <c r="G1553" i="5"/>
  <c r="I1553" i="5"/>
  <c r="F1553" i="5"/>
  <c r="S1560" i="5"/>
  <c r="S1579" i="5"/>
  <c r="J1585" i="5"/>
  <c r="F1585" i="5"/>
  <c r="S1592" i="5"/>
  <c r="S1598" i="5"/>
  <c r="S1624" i="5"/>
  <c r="S1643" i="5"/>
  <c r="J1649" i="5"/>
  <c r="G1649" i="5"/>
  <c r="F1649" i="5"/>
  <c r="H1649" i="5"/>
  <c r="I1649" i="5"/>
  <c r="J1681" i="5"/>
  <c r="I1681" i="5"/>
  <c r="S1919" i="5"/>
  <c r="S1975" i="5"/>
  <c r="H1993" i="5"/>
  <c r="J1993" i="5"/>
  <c r="S2007" i="5"/>
  <c r="R641" i="5"/>
  <c r="J2158" i="5"/>
  <c r="F2025" i="5"/>
  <c r="F1705" i="5"/>
  <c r="S1571" i="5"/>
  <c r="S1196" i="5"/>
  <c r="G1089" i="5"/>
  <c r="I937" i="5"/>
  <c r="J1705" i="5"/>
  <c r="G153" i="5"/>
  <c r="I718"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0" i="5"/>
  <c r="F60" i="5"/>
  <c r="I60" i="5"/>
  <c r="A24" i="2"/>
  <c r="H12" i="5"/>
  <c r="A5" i="2"/>
  <c r="C2" i="6"/>
  <c r="R518" i="5"/>
  <c r="H729" i="5"/>
  <c r="H180" i="5"/>
  <c r="R340" i="5"/>
  <c r="I34" i="5"/>
  <c r="H52" i="5"/>
  <c r="J910" i="5"/>
  <c r="H1612" i="5"/>
  <c r="R222" i="5"/>
  <c r="R1526" i="5"/>
  <c r="J1590" i="5"/>
  <c r="G340" i="5"/>
  <c r="H1201" i="5"/>
  <c r="J1297" i="5"/>
  <c r="R2190" i="5"/>
  <c r="I2413" i="5"/>
  <c r="I822" i="5"/>
  <c r="H974" i="5"/>
  <c r="R2334" i="5"/>
  <c r="H1243" i="5"/>
  <c r="G1060" i="5"/>
  <c r="H518" i="5"/>
  <c r="R910" i="5"/>
  <c r="I1038" i="5"/>
  <c r="I1612" i="5"/>
  <c r="F94" i="5"/>
  <c r="I334" i="5"/>
  <c r="F18" i="5"/>
  <c r="R52" i="5"/>
  <c r="I116" i="5"/>
  <c r="R180" i="5"/>
  <c r="F1038" i="5"/>
  <c r="F1548" i="5"/>
  <c r="I158" i="5"/>
  <c r="F222" i="5"/>
  <c r="F1526" i="5"/>
  <c r="I1329" i="5"/>
  <c r="J566" i="5"/>
  <c r="J2334" i="5"/>
  <c r="R1474" i="5"/>
  <c r="H462" i="5"/>
  <c r="J598" i="5"/>
  <c r="J1526" i="5"/>
  <c r="I1526" i="5"/>
  <c r="H2306" i="5"/>
  <c r="F1474" i="5"/>
  <c r="G566" i="5"/>
  <c r="H2413" i="5"/>
  <c r="F1612" i="5"/>
  <c r="J729" i="5"/>
  <c r="R1169" i="5"/>
  <c r="R1038" i="5"/>
  <c r="H398" i="5"/>
  <c r="G518" i="5"/>
  <c r="F52" i="5"/>
  <c r="F180" i="5"/>
  <c r="J1038" i="5"/>
  <c r="J1548" i="5"/>
  <c r="R1612" i="5"/>
  <c r="I94" i="5"/>
  <c r="H566" i="5"/>
  <c r="I18" i="5"/>
  <c r="G34" i="5"/>
  <c r="F1678" i="5"/>
  <c r="R2419" i="5"/>
  <c r="G1612" i="5"/>
  <c r="I2302" i="5"/>
  <c r="R398" i="5"/>
  <c r="F398" i="5"/>
  <c r="I1474" i="5"/>
  <c r="F1060" i="5"/>
  <c r="F518" i="5"/>
  <c r="I974" i="5"/>
  <c r="J1474" i="5"/>
  <c r="H222" i="5"/>
  <c r="H34" i="5"/>
  <c r="G334" i="5"/>
  <c r="H116" i="5"/>
  <c r="H1678" i="5"/>
  <c r="H158" i="5"/>
  <c r="R462" i="5"/>
  <c r="I340" i="5"/>
  <c r="G18" i="5"/>
  <c r="R34" i="5"/>
  <c r="J996" i="5"/>
  <c r="J1678" i="5"/>
  <c r="R1678" i="5"/>
  <c r="H598" i="5"/>
  <c r="I2419" i="5"/>
  <c r="F2302" i="5"/>
  <c r="R1233" i="5"/>
  <c r="I1243" i="5"/>
  <c r="F996" i="5"/>
  <c r="G996" i="5"/>
  <c r="I52" i="5"/>
  <c r="R116" i="5"/>
  <c r="I180" i="5"/>
  <c r="J518" i="5"/>
  <c r="H910" i="5"/>
  <c r="F974" i="5"/>
  <c r="I1548" i="5"/>
  <c r="H94" i="5"/>
  <c r="R158" i="5"/>
  <c r="I222" i="5"/>
  <c r="J398" i="5"/>
  <c r="H340" i="5"/>
  <c r="I1422" i="5"/>
  <c r="H18" i="5"/>
  <c r="F34" i="5"/>
  <c r="H996" i="5"/>
  <c r="F116" i="5"/>
  <c r="H1548" i="5"/>
  <c r="R94" i="5"/>
  <c r="F158" i="5"/>
  <c r="R996" i="5"/>
  <c r="F365" i="5"/>
  <c r="G1025" i="5"/>
  <c r="F1025" i="5"/>
  <c r="R1997" i="5"/>
  <c r="R1425" i="5"/>
  <c r="H1425" i="5"/>
  <c r="I1425" i="5"/>
  <c r="J417" i="5"/>
  <c r="H417" i="5"/>
  <c r="F417" i="5"/>
  <c r="R417" i="5"/>
  <c r="I417" i="5"/>
  <c r="G417" i="5"/>
  <c r="F333" i="5"/>
  <c r="G1260" i="5"/>
  <c r="H1260" i="5"/>
  <c r="J1260" i="5"/>
  <c r="F1260" i="5"/>
  <c r="I1260" i="5"/>
  <c r="R1260" i="5"/>
  <c r="R772" i="5"/>
  <c r="J772" i="5"/>
  <c r="G772" i="5"/>
  <c r="I772" i="5"/>
  <c r="F772" i="5"/>
  <c r="H772" i="5"/>
  <c r="G525" i="5"/>
  <c r="I525" i="5"/>
  <c r="J525" i="5"/>
  <c r="R525" i="5"/>
  <c r="R1356" i="5"/>
  <c r="I1356" i="5"/>
  <c r="J1356" i="5"/>
  <c r="F1356" i="5"/>
  <c r="G1356" i="5"/>
  <c r="H1356" i="5"/>
  <c r="H257" i="5"/>
  <c r="H852" i="5"/>
  <c r="R852" i="5"/>
  <c r="J852" i="5"/>
  <c r="F852" i="5"/>
  <c r="G852" i="5"/>
  <c r="I852" i="5"/>
  <c r="G1204" i="5"/>
  <c r="H1204" i="5"/>
  <c r="J1204" i="5"/>
  <c r="R1204" i="5"/>
  <c r="F1204" i="5"/>
  <c r="G449" i="5"/>
  <c r="J449" i="5"/>
  <c r="F449" i="5"/>
  <c r="I1101" i="5"/>
  <c r="H1101" i="5"/>
  <c r="J1101" i="5"/>
  <c r="F1101" i="5"/>
  <c r="R1101" i="5"/>
  <c r="I841" i="5"/>
  <c r="G654" i="5"/>
  <c r="H654" i="5"/>
  <c r="J654" i="5"/>
  <c r="I157" i="5"/>
  <c r="F157" i="5"/>
  <c r="R157" i="5"/>
  <c r="J465" i="5"/>
  <c r="J533" i="5"/>
  <c r="I941" i="5"/>
  <c r="F941" i="5"/>
  <c r="I961" i="5"/>
  <c r="R961" i="5"/>
  <c r="J961" i="5"/>
  <c r="J1025" i="5"/>
  <c r="R1025" i="5"/>
  <c r="H1340" i="5"/>
  <c r="I1340" i="5"/>
  <c r="F2125" i="5"/>
  <c r="I2125" i="5"/>
  <c r="H2493" i="5"/>
  <c r="F2493" i="5"/>
  <c r="I2393" i="5"/>
  <c r="J2393" i="5"/>
  <c r="F2305" i="5"/>
  <c r="G2305" i="5"/>
  <c r="G2478" i="5"/>
  <c r="R2478" i="5"/>
  <c r="J2306" i="5"/>
  <c r="F2094" i="5"/>
  <c r="I2094" i="5"/>
  <c r="G1926" i="5"/>
  <c r="J1594" i="5"/>
  <c r="G1594" i="5"/>
  <c r="F1026" i="5"/>
  <c r="I1026" i="5"/>
  <c r="J986" i="5"/>
  <c r="I986" i="5"/>
  <c r="R986" i="5"/>
  <c r="H986" i="5"/>
  <c r="G667" i="5"/>
  <c r="F618" i="5"/>
  <c r="H618" i="5"/>
  <c r="G458" i="5"/>
  <c r="R458" i="5"/>
  <c r="J411" i="5"/>
  <c r="R378" i="5"/>
  <c r="G338" i="5"/>
  <c r="H338" i="5"/>
  <c r="F298" i="5"/>
  <c r="I259" i="5"/>
  <c r="F259" i="5"/>
  <c r="G106" i="5"/>
  <c r="R106" i="5"/>
  <c r="H465" i="5"/>
  <c r="J1700" i="5"/>
  <c r="G1700" i="5"/>
  <c r="H1700" i="5"/>
  <c r="J1325" i="5"/>
  <c r="H1325" i="5"/>
  <c r="G1325" i="5"/>
  <c r="I1325" i="5"/>
  <c r="R1325" i="5"/>
  <c r="J1293" i="5"/>
  <c r="F1293" i="5"/>
  <c r="R1293" i="5"/>
  <c r="I1293" i="5"/>
  <c r="J1261" i="5"/>
  <c r="H1261" i="5"/>
  <c r="F1261" i="5"/>
  <c r="R1261" i="5"/>
  <c r="F1229" i="5"/>
  <c r="R1229" i="5"/>
  <c r="H1229" i="5"/>
  <c r="J1229" i="5"/>
  <c r="J1197" i="5"/>
  <c r="R1197" i="5"/>
  <c r="F1197" i="5"/>
  <c r="H1197" i="5"/>
  <c r="G1197" i="5"/>
  <c r="R1056" i="5"/>
  <c r="J972" i="5"/>
  <c r="G972" i="5"/>
  <c r="G244" i="5"/>
  <c r="R244" i="5"/>
  <c r="F244" i="5"/>
  <c r="I244" i="5"/>
  <c r="G894" i="5"/>
  <c r="H894" i="5"/>
  <c r="I894" i="5"/>
  <c r="J894" i="5"/>
  <c r="R894" i="5"/>
  <c r="G510" i="5"/>
  <c r="F510" i="5"/>
  <c r="R510" i="5"/>
  <c r="H510" i="5"/>
  <c r="G454" i="5"/>
  <c r="F454" i="5"/>
  <c r="R454" i="5"/>
  <c r="H454" i="5"/>
  <c r="I454" i="5"/>
  <c r="R390" i="5"/>
  <c r="H390" i="5"/>
  <c r="I390" i="5"/>
  <c r="R326" i="5"/>
  <c r="H326" i="5"/>
  <c r="I326" i="5"/>
  <c r="F326" i="5"/>
  <c r="G326" i="5"/>
  <c r="G262" i="5"/>
  <c r="F492" i="5"/>
  <c r="H492" i="5"/>
  <c r="G492" i="5"/>
  <c r="I492" i="5"/>
  <c r="R492" i="5"/>
  <c r="G870" i="5"/>
  <c r="J870" i="5"/>
  <c r="F870" i="5"/>
  <c r="R870" i="5"/>
  <c r="I870" i="5"/>
  <c r="G757" i="5"/>
  <c r="J757" i="5"/>
  <c r="R757" i="5"/>
  <c r="I757" i="5"/>
  <c r="H757" i="5"/>
  <c r="F757" i="5"/>
  <c r="H725" i="5"/>
  <c r="G725" i="5"/>
  <c r="I725" i="5"/>
  <c r="R725" i="5"/>
  <c r="I693" i="5"/>
  <c r="F693" i="5"/>
  <c r="G693" i="5"/>
  <c r="R693" i="5"/>
  <c r="G198" i="5"/>
  <c r="I198" i="5"/>
  <c r="F198" i="5"/>
  <c r="R198" i="5"/>
  <c r="H198" i="5"/>
  <c r="R156" i="5"/>
  <c r="G134" i="5"/>
  <c r="H134" i="5"/>
  <c r="I134" i="5"/>
  <c r="R134" i="5"/>
  <c r="G70" i="5"/>
  <c r="F70" i="5"/>
  <c r="R70" i="5"/>
  <c r="H70" i="5"/>
  <c r="I70" i="5"/>
  <c r="H1311" i="5"/>
  <c r="G58" i="5"/>
  <c r="F525" i="5"/>
  <c r="R449" i="5"/>
  <c r="F1674" i="5"/>
  <c r="H1674" i="5"/>
  <c r="G1674" i="5"/>
  <c r="J1674" i="5"/>
  <c r="F1646" i="5"/>
  <c r="G1604" i="5"/>
  <c r="F1604" i="5"/>
  <c r="H1604" i="5"/>
  <c r="R1604" i="5"/>
  <c r="F1582" i="5"/>
  <c r="H1582" i="5"/>
  <c r="J1582" i="5"/>
  <c r="F1540" i="5"/>
  <c r="R1540" i="5"/>
  <c r="I1540" i="5"/>
  <c r="G1518" i="5"/>
  <c r="J1518" i="5"/>
  <c r="I1518" i="5"/>
  <c r="H1518" i="5"/>
  <c r="G1506" i="5"/>
  <c r="F1506" i="5"/>
  <c r="F1454" i="5"/>
  <c r="H525" i="5"/>
  <c r="I2382" i="5"/>
  <c r="J2382" i="5"/>
  <c r="F2382" i="5"/>
  <c r="J2318" i="5"/>
  <c r="H2318" i="5"/>
  <c r="R2318" i="5"/>
  <c r="R2044" i="5"/>
  <c r="H2044" i="5"/>
  <c r="I2044" i="5"/>
  <c r="J2249" i="5"/>
  <c r="G1101" i="5"/>
  <c r="I533" i="5"/>
  <c r="I2429" i="5"/>
  <c r="G2245" i="5"/>
  <c r="H2245" i="5"/>
  <c r="R2245" i="5"/>
  <c r="F2245" i="5"/>
  <c r="I2245" i="5"/>
  <c r="F2153" i="5"/>
  <c r="H2213" i="5"/>
  <c r="I2213" i="5"/>
  <c r="F2213" i="5"/>
  <c r="J2213" i="5"/>
  <c r="R2213" i="5"/>
  <c r="G1997" i="5"/>
  <c r="I2134" i="5"/>
  <c r="R2134" i="5"/>
  <c r="F2134" i="5"/>
  <c r="I1845" i="5"/>
  <c r="G1845" i="5"/>
  <c r="R1477" i="5"/>
  <c r="G1477" i="5"/>
  <c r="I1477" i="5"/>
  <c r="R1837" i="5"/>
  <c r="F1837" i="5"/>
  <c r="G1505" i="5"/>
  <c r="H1505" i="5"/>
  <c r="R1505" i="5"/>
  <c r="F1505" i="5"/>
  <c r="G1958" i="5"/>
  <c r="F1958" i="5"/>
  <c r="R1958" i="5"/>
  <c r="I1958" i="5"/>
  <c r="H1958" i="5"/>
  <c r="J1425" i="5"/>
  <c r="F1425" i="5"/>
  <c r="R953" i="5"/>
  <c r="R1093" i="5"/>
  <c r="I1093" i="5"/>
  <c r="G1093" i="5"/>
  <c r="J1093" i="5"/>
  <c r="R796" i="5"/>
  <c r="F796" i="5"/>
  <c r="H796" i="5"/>
  <c r="G796" i="5"/>
  <c r="J796" i="5"/>
  <c r="G33" i="5"/>
  <c r="R33" i="5"/>
  <c r="H33" i="5"/>
  <c r="G105" i="5"/>
  <c r="F105" i="5"/>
  <c r="H105" i="5"/>
  <c r="G169" i="5"/>
  <c r="H169" i="5"/>
  <c r="F169" i="5"/>
  <c r="F345" i="5"/>
  <c r="G345" i="5"/>
  <c r="R345" i="5"/>
  <c r="R557" i="5"/>
  <c r="G557" i="5"/>
  <c r="H580" i="5"/>
  <c r="I580" i="5"/>
  <c r="R580" i="5"/>
  <c r="J580" i="5"/>
  <c r="R621" i="5"/>
  <c r="F621" i="5"/>
  <c r="H621" i="5"/>
  <c r="J633" i="5"/>
  <c r="I633" i="5"/>
  <c r="H633" i="5"/>
  <c r="R633" i="5"/>
  <c r="G633" i="5"/>
  <c r="F645" i="5"/>
  <c r="I645" i="5"/>
  <c r="R645" i="5"/>
  <c r="J645" i="5"/>
  <c r="G645" i="5"/>
  <c r="H645" i="5"/>
  <c r="J686" i="5"/>
  <c r="H686" i="5"/>
  <c r="I686" i="5"/>
  <c r="F686" i="5"/>
  <c r="G692" i="5"/>
  <c r="R692" i="5"/>
  <c r="H692" i="5"/>
  <c r="I692" i="5"/>
  <c r="G750" i="5"/>
  <c r="R750" i="5"/>
  <c r="H750" i="5"/>
  <c r="I750" i="5"/>
  <c r="H889" i="5"/>
  <c r="J889" i="5"/>
  <c r="G889" i="5"/>
  <c r="I889" i="5"/>
  <c r="R889" i="5"/>
  <c r="F973" i="5"/>
  <c r="J973" i="5"/>
  <c r="G973" i="5"/>
  <c r="H973" i="5"/>
  <c r="I973" i="5"/>
  <c r="I1005" i="5"/>
  <c r="R1005" i="5"/>
  <c r="J1037" i="5"/>
  <c r="H1037" i="5"/>
  <c r="I1037" i="5"/>
  <c r="R1037" i="5"/>
  <c r="H1097" i="5"/>
  <c r="J1097" i="5"/>
  <c r="I1097" i="5"/>
  <c r="F1108" i="5"/>
  <c r="R1108" i="5"/>
  <c r="H1108" i="5"/>
  <c r="G1108" i="5"/>
  <c r="I1108" i="5"/>
  <c r="J1118" i="5"/>
  <c r="F1118" i="5"/>
  <c r="R1118" i="5"/>
  <c r="G1118" i="5"/>
  <c r="H1118" i="5"/>
  <c r="I1153" i="5"/>
  <c r="G1153" i="5"/>
  <c r="R1153" i="5"/>
  <c r="F1158" i="5"/>
  <c r="R1158" i="5"/>
  <c r="H1158" i="5"/>
  <c r="G1158" i="5"/>
  <c r="I1158" i="5"/>
  <c r="F1164" i="5"/>
  <c r="J1164" i="5"/>
  <c r="G1164" i="5"/>
  <c r="H1164" i="5"/>
  <c r="J1206" i="5"/>
  <c r="H1206" i="5"/>
  <c r="F1206" i="5"/>
  <c r="G1206" i="5"/>
  <c r="R1206" i="5"/>
  <c r="F1286" i="5"/>
  <c r="J1286" i="5"/>
  <c r="H1310" i="5"/>
  <c r="J1310" i="5"/>
  <c r="F1393" i="5"/>
  <c r="G1393" i="5"/>
  <c r="G1414" i="5"/>
  <c r="F1414" i="5"/>
  <c r="R1537" i="5"/>
  <c r="H1537" i="5"/>
  <c r="G1537" i="5"/>
  <c r="I1537" i="5"/>
  <c r="F1537" i="5"/>
  <c r="J1569" i="5"/>
  <c r="H1569" i="5"/>
  <c r="I1569" i="5"/>
  <c r="R1569" i="5"/>
  <c r="G1601" i="5"/>
  <c r="R1601" i="5"/>
  <c r="F1601" i="5"/>
  <c r="H1601" i="5"/>
  <c r="I1601" i="5"/>
  <c r="R1633" i="5"/>
  <c r="H1633" i="5"/>
  <c r="I1633" i="5"/>
  <c r="R1665" i="5"/>
  <c r="G1665" i="5"/>
  <c r="H1665" i="5"/>
  <c r="F1665" i="5"/>
  <c r="J1697" i="5"/>
  <c r="H1697" i="5"/>
  <c r="I1697" i="5"/>
  <c r="F1697" i="5"/>
  <c r="R1697" i="5"/>
  <c r="F1710" i="5"/>
  <c r="J1710" i="5"/>
  <c r="I1716" i="5"/>
  <c r="R1716" i="5"/>
  <c r="F1716" i="5"/>
  <c r="G1716" i="5"/>
  <c r="H1716" i="5"/>
  <c r="F1753" i="5"/>
  <c r="F1812" i="5"/>
  <c r="G1812" i="5"/>
  <c r="I1812" i="5"/>
  <c r="R1812" i="5"/>
  <c r="I1852" i="5"/>
  <c r="J1852" i="5"/>
  <c r="R1852" i="5"/>
  <c r="F1852" i="5"/>
  <c r="G1852" i="5"/>
  <c r="G339" i="5"/>
  <c r="H321" i="5"/>
  <c r="G321" i="5"/>
  <c r="F321" i="5"/>
  <c r="R321" i="5"/>
  <c r="R373" i="5"/>
  <c r="F373" i="5"/>
  <c r="H373" i="5"/>
  <c r="I373" i="5"/>
  <c r="I1790" i="5"/>
  <c r="J1790" i="5"/>
  <c r="F1790" i="5"/>
  <c r="J1161" i="5"/>
  <c r="F1161" i="5"/>
  <c r="J841" i="5"/>
  <c r="G841" i="5"/>
  <c r="R841" i="5"/>
  <c r="G2249" i="5"/>
  <c r="G1161" i="5"/>
  <c r="I1161" i="5"/>
  <c r="F953" i="5"/>
  <c r="H841" i="5"/>
  <c r="H380" i="5"/>
  <c r="J1484" i="5"/>
  <c r="G1484" i="5"/>
  <c r="R798" i="5"/>
  <c r="J798" i="5"/>
  <c r="G172" i="5"/>
  <c r="F172" i="5"/>
  <c r="R172" i="5"/>
  <c r="H172" i="5"/>
  <c r="I172" i="5"/>
  <c r="G150" i="5"/>
  <c r="F150" i="5"/>
  <c r="R150" i="5"/>
  <c r="H150" i="5"/>
  <c r="I150" i="5"/>
  <c r="G108" i="5"/>
  <c r="H108" i="5"/>
  <c r="I108" i="5"/>
  <c r="F108" i="5"/>
  <c r="G86" i="5"/>
  <c r="F86" i="5"/>
  <c r="R86" i="5"/>
  <c r="H86" i="5"/>
  <c r="G44" i="5"/>
  <c r="I44" i="5"/>
  <c r="F44" i="5"/>
  <c r="R44" i="5"/>
  <c r="H44" i="5"/>
  <c r="G28" i="5"/>
  <c r="F28" i="5"/>
  <c r="R28" i="5"/>
  <c r="H28" i="5"/>
  <c r="I28" i="5"/>
  <c r="H1845" i="5"/>
  <c r="G373" i="5"/>
  <c r="H1686" i="5"/>
  <c r="I1686" i="5"/>
  <c r="J1686" i="5"/>
  <c r="F1686" i="5"/>
  <c r="I1670" i="5"/>
  <c r="J1670" i="5"/>
  <c r="R1670" i="5"/>
  <c r="R614" i="5"/>
  <c r="F614" i="5"/>
  <c r="J574" i="5"/>
  <c r="F574" i="5"/>
  <c r="I574" i="5"/>
  <c r="J608" i="5"/>
  <c r="R486" i="5"/>
  <c r="F486" i="5"/>
  <c r="R366" i="5"/>
  <c r="H366" i="5"/>
  <c r="I366" i="5"/>
  <c r="F366" i="5"/>
  <c r="G366" i="5"/>
  <c r="H302" i="5"/>
  <c r="R302" i="5"/>
  <c r="I302" i="5"/>
  <c r="G302" i="5"/>
  <c r="F302" i="5"/>
  <c r="F238" i="5"/>
  <c r="G238" i="5"/>
  <c r="R238" i="5"/>
  <c r="H238" i="5"/>
  <c r="I238" i="5"/>
  <c r="H2429" i="5"/>
  <c r="H1161" i="5"/>
  <c r="J1505" i="5"/>
  <c r="J1958" i="5"/>
  <c r="J2245" i="5"/>
  <c r="G1668" i="5"/>
  <c r="J1668" i="5"/>
  <c r="I646" i="5"/>
  <c r="G646" i="5"/>
  <c r="R764" i="5"/>
  <c r="I764" i="5"/>
  <c r="F764" i="5"/>
  <c r="G764" i="5"/>
  <c r="J764" i="5"/>
  <c r="H764" i="5"/>
  <c r="J1153" i="5"/>
  <c r="R2004" i="5"/>
  <c r="G1638" i="5"/>
  <c r="I1638" i="5"/>
  <c r="J1638" i="5"/>
  <c r="F1638" i="5"/>
  <c r="R1638" i="5"/>
  <c r="G1596" i="5"/>
  <c r="H1596" i="5"/>
  <c r="I1596" i="5"/>
  <c r="J1596" i="5"/>
  <c r="F1596" i="5"/>
  <c r="H1532" i="5"/>
  <c r="J1532" i="5"/>
  <c r="F1532" i="5"/>
  <c r="I1532" i="5"/>
  <c r="J1486" i="5"/>
  <c r="J1438" i="5"/>
  <c r="G1438" i="5"/>
  <c r="R1438" i="5"/>
  <c r="R412" i="5"/>
  <c r="J412" i="5"/>
  <c r="F412" i="5"/>
  <c r="H412" i="5"/>
  <c r="I412" i="5"/>
  <c r="G412" i="5"/>
  <c r="G833" i="5"/>
  <c r="H833" i="5"/>
  <c r="R833" i="5"/>
  <c r="J833" i="5"/>
  <c r="F833" i="5"/>
  <c r="I833" i="5"/>
  <c r="G809" i="5"/>
  <c r="H809" i="5"/>
  <c r="R809" i="5"/>
  <c r="F809" i="5"/>
  <c r="J809" i="5"/>
  <c r="F261" i="5"/>
  <c r="R261" i="5"/>
  <c r="R2153" i="5"/>
  <c r="H1313" i="5"/>
  <c r="G1313" i="5"/>
  <c r="R1281" i="5"/>
  <c r="H1281" i="5"/>
  <c r="G1249" i="5"/>
  <c r="J1249" i="5"/>
  <c r="H1217" i="5"/>
  <c r="F1217" i="5"/>
  <c r="J1185" i="5"/>
  <c r="I1185" i="5"/>
  <c r="R1185" i="5"/>
  <c r="G1185" i="5"/>
  <c r="F1185" i="5"/>
  <c r="H1185" i="5"/>
  <c r="F841" i="5"/>
  <c r="I1505" i="5"/>
  <c r="G686" i="5"/>
  <c r="G1046" i="5"/>
  <c r="R1046" i="5"/>
  <c r="H1046" i="5"/>
  <c r="I1046" i="5"/>
  <c r="R1004" i="5"/>
  <c r="G982" i="5"/>
  <c r="J982" i="5"/>
  <c r="F982" i="5"/>
  <c r="R982" i="5"/>
  <c r="H982" i="5"/>
  <c r="H1005" i="5"/>
  <c r="J1108" i="5"/>
  <c r="G1436" i="5"/>
  <c r="F1436" i="5"/>
  <c r="H1436" i="5"/>
  <c r="J822" i="5"/>
  <c r="F822" i="5"/>
  <c r="R822" i="5"/>
  <c r="R761" i="5"/>
  <c r="H761" i="5"/>
  <c r="G761" i="5"/>
  <c r="I761" i="5"/>
  <c r="J761" i="5"/>
  <c r="I729" i="5"/>
  <c r="F729" i="5"/>
  <c r="R729" i="5"/>
  <c r="R697" i="5"/>
  <c r="I697" i="5"/>
  <c r="F697" i="5"/>
  <c r="H697" i="5"/>
  <c r="G697" i="5"/>
  <c r="H665" i="5"/>
  <c r="G665" i="5"/>
  <c r="I665" i="5"/>
  <c r="J665" i="5"/>
  <c r="F665" i="5"/>
  <c r="J469" i="5"/>
  <c r="R469" i="5"/>
  <c r="F469" i="5"/>
  <c r="H469" i="5"/>
  <c r="G341" i="5"/>
  <c r="H341" i="5"/>
  <c r="R341" i="5"/>
  <c r="F341" i="5"/>
  <c r="I654" i="5"/>
  <c r="H309" i="5"/>
  <c r="R663" i="5"/>
  <c r="J618" i="5"/>
  <c r="R1594" i="5"/>
  <c r="R715" i="5"/>
  <c r="G259" i="5"/>
  <c r="F2393" i="5"/>
  <c r="G1026" i="5"/>
  <c r="J667" i="5"/>
  <c r="H458" i="5"/>
  <c r="I338" i="5"/>
  <c r="H106" i="5"/>
  <c r="G298" i="5"/>
  <c r="H2305" i="5"/>
  <c r="G2089" i="5"/>
  <c r="R1405" i="5"/>
  <c r="J1405" i="5"/>
  <c r="R788" i="5"/>
  <c r="I788" i="5"/>
  <c r="F788" i="5"/>
  <c r="G788" i="5"/>
  <c r="G485" i="5"/>
  <c r="I485" i="5"/>
  <c r="F273" i="5"/>
  <c r="H273" i="5"/>
  <c r="I273" i="5"/>
  <c r="H891" i="5"/>
  <c r="G529" i="5"/>
  <c r="I529" i="5"/>
  <c r="G241" i="5"/>
  <c r="I241" i="5"/>
  <c r="G1889" i="5"/>
  <c r="I1889" i="5"/>
  <c r="F1889" i="5"/>
  <c r="S1901" i="5"/>
  <c r="S1912" i="5"/>
  <c r="S1923" i="5"/>
  <c r="S1936" i="5"/>
  <c r="R1953" i="5"/>
  <c r="I1953" i="5"/>
  <c r="H1953" i="5"/>
  <c r="J1953" i="5"/>
  <c r="F1953" i="5"/>
  <c r="G1953" i="5"/>
  <c r="S1960" i="5"/>
  <c r="S1978" i="5"/>
  <c r="S1992" i="5"/>
  <c r="S2004" i="5"/>
  <c r="S2043" i="5"/>
  <c r="S2094" i="5"/>
  <c r="S2107" i="5"/>
  <c r="S2139" i="5"/>
  <c r="S2151" i="5"/>
  <c r="S2165" i="5"/>
  <c r="I2205" i="5"/>
  <c r="F2205" i="5"/>
  <c r="R2205" i="5"/>
  <c r="G2205" i="5"/>
  <c r="H2205" i="5"/>
  <c r="S2248" i="5"/>
  <c r="S2256" i="5"/>
  <c r="S2271" i="5"/>
  <c r="S2278" i="5"/>
  <c r="S2293" i="5"/>
  <c r="S2362" i="5"/>
  <c r="S2378" i="5"/>
  <c r="S2394" i="5"/>
  <c r="S2426" i="5"/>
  <c r="J2396" i="5"/>
  <c r="F2396" i="5"/>
  <c r="I2396" i="5"/>
  <c r="R2286" i="5"/>
  <c r="H2286" i="5"/>
  <c r="J2286" i="5"/>
  <c r="F2286" i="5"/>
  <c r="I2286" i="5"/>
  <c r="J2166" i="5"/>
  <c r="I2051" i="5"/>
  <c r="R2051" i="5"/>
  <c r="J2051" i="5"/>
  <c r="H2051" i="5"/>
  <c r="R1884" i="5"/>
  <c r="F1884" i="5"/>
  <c r="G1884" i="5"/>
  <c r="I1884" i="5"/>
  <c r="J1884" i="5"/>
  <c r="I1756" i="5"/>
  <c r="F1756" i="5"/>
  <c r="G1756" i="5"/>
  <c r="H1756" i="5"/>
  <c r="J1756" i="5"/>
  <c r="R1756" i="5"/>
  <c r="I1642" i="5"/>
  <c r="R2306" i="5"/>
  <c r="H2478" i="5"/>
  <c r="H1889" i="5"/>
  <c r="H411" i="5"/>
  <c r="H259" i="5"/>
  <c r="R2125" i="5"/>
  <c r="G2345" i="5"/>
  <c r="I667" i="5"/>
  <c r="R338" i="5"/>
  <c r="H1026" i="5"/>
  <c r="F106" i="5"/>
  <c r="H58" i="5"/>
  <c r="F529" i="5"/>
  <c r="G1405" i="5"/>
  <c r="H2089" i="5"/>
  <c r="S779" i="5"/>
  <c r="I981" i="5"/>
  <c r="R1045" i="5"/>
  <c r="H1045" i="5"/>
  <c r="S1084" i="5"/>
  <c r="S1099" i="5"/>
  <c r="I1109" i="5"/>
  <c r="R1140" i="5"/>
  <c r="F1140" i="5"/>
  <c r="G1140" i="5"/>
  <c r="I1140"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G1545" i="5"/>
  <c r="R1545" i="5"/>
  <c r="I1545" i="5"/>
  <c r="S1565" i="5"/>
  <c r="H1577" i="5"/>
  <c r="R1577" i="5"/>
  <c r="I1577" i="5"/>
  <c r="S1597" i="5"/>
  <c r="H1609" i="5"/>
  <c r="I1609" i="5"/>
  <c r="R1609" i="5"/>
  <c r="S1629" i="5"/>
  <c r="S1635" i="5"/>
  <c r="I1641" i="5"/>
  <c r="S1661" i="5"/>
  <c r="S1667" i="5"/>
  <c r="J1673" i="5"/>
  <c r="H1673" i="5"/>
  <c r="I1673" i="5"/>
  <c r="F1673" i="5"/>
  <c r="G1673" i="5"/>
  <c r="S1693" i="5"/>
  <c r="S1712" i="5"/>
  <c r="J1717" i="5"/>
  <c r="F1717" i="5"/>
  <c r="S1722" i="5"/>
  <c r="S1727" i="5"/>
  <c r="G1737" i="5"/>
  <c r="J1737" i="5"/>
  <c r="F1737" i="5"/>
  <c r="I1737" i="5"/>
  <c r="S1743" i="5"/>
  <c r="F1749" i="5"/>
  <c r="I1749" i="5"/>
  <c r="S1755" i="5"/>
  <c r="S1766" i="5"/>
  <c r="I1801" i="5"/>
  <c r="J1801" i="5"/>
  <c r="F1801" i="5"/>
  <c r="S1808" i="5"/>
  <c r="S1820" i="5"/>
  <c r="S1830" i="5"/>
  <c r="S1836" i="5"/>
  <c r="S1848" i="5"/>
  <c r="S1854" i="5"/>
  <c r="S1860" i="5"/>
  <c r="S1884" i="5"/>
  <c r="S1907" i="5"/>
  <c r="S1917" i="5"/>
  <c r="R1929" i="5"/>
  <c r="H1929" i="5"/>
  <c r="J1929" i="5"/>
  <c r="F1929" i="5"/>
  <c r="I1929" i="5"/>
  <c r="S1948" i="5"/>
  <c r="I1973" i="5"/>
  <c r="H1973" i="5"/>
  <c r="J1973" i="5"/>
  <c r="F1973" i="5"/>
  <c r="R1973" i="5"/>
  <c r="S1997" i="5"/>
  <c r="S2069" i="5"/>
  <c r="S2087" i="5"/>
  <c r="S2101" i="5"/>
  <c r="S2132" i="5"/>
  <c r="S2158" i="5"/>
  <c r="S2171" i="5"/>
  <c r="S2178" i="5"/>
  <c r="S2191" i="5"/>
  <c r="S2264" i="5"/>
  <c r="S2315" i="5"/>
  <c r="S2323" i="5"/>
  <c r="S2354" i="5"/>
  <c r="S2370" i="5"/>
  <c r="S2386" i="5"/>
  <c r="S2434" i="5"/>
  <c r="S2450" i="5"/>
  <c r="I2493" i="5"/>
  <c r="J2493" i="5"/>
  <c r="R2393" i="5"/>
  <c r="H2393" i="5"/>
  <c r="I2190" i="5"/>
  <c r="J2190" i="5"/>
  <c r="F2190" i="5"/>
  <c r="H2492" i="5"/>
  <c r="J2492" i="5"/>
  <c r="I2492" i="5"/>
  <c r="G2492" i="5"/>
  <c r="R2492" i="5"/>
  <c r="R2270" i="5"/>
  <c r="F2270" i="5"/>
  <c r="G2270" i="5"/>
  <c r="I2270" i="5"/>
  <c r="J2270" i="5"/>
  <c r="H2212" i="5"/>
  <c r="G2212" i="5"/>
  <c r="J2212" i="5"/>
  <c r="I2147" i="5"/>
  <c r="H2147" i="5"/>
  <c r="J2147" i="5"/>
  <c r="R2147" i="5"/>
  <c r="F2147" i="5"/>
  <c r="G2094" i="5"/>
  <c r="J2094" i="5"/>
  <c r="J2003" i="5"/>
  <c r="I2003" i="5"/>
  <c r="G2003" i="5"/>
  <c r="I1715" i="5"/>
  <c r="G1715" i="5"/>
  <c r="J1715" i="5"/>
  <c r="J1243" i="5"/>
  <c r="R1243" i="5"/>
  <c r="R183" i="5"/>
  <c r="R1642" i="5"/>
  <c r="J514" i="5"/>
  <c r="H1642" i="5"/>
  <c r="G2493" i="5"/>
  <c r="F2478" i="5"/>
  <c r="G2190" i="5"/>
  <c r="R1926" i="5"/>
  <c r="R2233" i="5"/>
  <c r="R1889" i="5"/>
  <c r="I411" i="5"/>
  <c r="S2076" i="5"/>
  <c r="S2338" i="5"/>
  <c r="G2125" i="5"/>
  <c r="I298" i="5"/>
  <c r="R58" i="5"/>
  <c r="J529" i="5"/>
  <c r="H485" i="5"/>
  <c r="R1918" i="5"/>
  <c r="F1405" i="5"/>
  <c r="F2051" i="5"/>
  <c r="H788" i="5"/>
  <c r="S2063" i="5"/>
  <c r="G2147" i="5"/>
  <c r="H2270" i="5"/>
  <c r="R2003" i="5"/>
  <c r="J1889" i="5"/>
  <c r="I2345" i="5"/>
  <c r="H2345" i="5"/>
  <c r="F458" i="5"/>
  <c r="R1026" i="5"/>
  <c r="H298" i="5"/>
  <c r="F58" i="5"/>
  <c r="R485" i="5"/>
  <c r="H1405" i="5"/>
  <c r="S2442" i="5"/>
  <c r="G2393" i="5"/>
  <c r="G2286" i="5"/>
  <c r="G2201" i="5"/>
  <c r="R1814" i="5"/>
  <c r="H1814" i="5"/>
  <c r="J1814" i="5"/>
  <c r="I1814" i="5"/>
  <c r="G1814" i="5"/>
  <c r="F1814" i="5"/>
  <c r="F411" i="5"/>
  <c r="I715" i="5"/>
  <c r="G378" i="5"/>
  <c r="S2482" i="5"/>
  <c r="H2125" i="5"/>
  <c r="F2306" i="5"/>
  <c r="G2306" i="5"/>
  <c r="J2125" i="5"/>
  <c r="I1594" i="5"/>
  <c r="G411" i="5"/>
  <c r="F378" i="5"/>
  <c r="S2330" i="5"/>
  <c r="G986" i="5"/>
  <c r="H667" i="5"/>
  <c r="H715" i="5"/>
  <c r="F338" i="5"/>
  <c r="F986" i="5"/>
  <c r="J1026" i="5"/>
  <c r="I106" i="5"/>
  <c r="F485" i="5"/>
  <c r="I1918" i="5"/>
  <c r="H2186" i="5"/>
  <c r="G2051" i="5"/>
  <c r="I1405" i="5"/>
  <c r="I2166" i="5"/>
  <c r="S1942" i="5"/>
  <c r="S1306" i="5"/>
  <c r="S2458" i="5"/>
  <c r="R667" i="5"/>
  <c r="F715" i="5"/>
  <c r="J458" i="5"/>
  <c r="J485" i="5"/>
  <c r="J1918" i="5"/>
  <c r="R1972" i="5"/>
  <c r="J853" i="5"/>
  <c r="R2089" i="5"/>
  <c r="G2121" i="5"/>
  <c r="J788" i="5"/>
  <c r="I2212" i="5"/>
  <c r="S1895" i="5"/>
  <c r="S2212" i="5"/>
  <c r="S2184" i="5"/>
  <c r="I514" i="5"/>
  <c r="H1594" i="5"/>
  <c r="R2166" i="5"/>
  <c r="I378" i="5"/>
  <c r="G1642" i="5"/>
  <c r="R2212" i="5"/>
  <c r="F667" i="5"/>
  <c r="J715" i="5"/>
  <c r="H378" i="5"/>
  <c r="I458" i="5"/>
  <c r="F1918" i="5"/>
  <c r="R241" i="5"/>
  <c r="G273" i="5"/>
  <c r="I2089" i="5"/>
  <c r="G1243" i="5"/>
  <c r="R2305" i="5"/>
  <c r="S2199" i="5"/>
  <c r="S1967" i="5"/>
  <c r="G2029" i="5"/>
  <c r="I2029" i="5"/>
  <c r="H2029" i="5"/>
  <c r="H2228" i="5"/>
  <c r="J2228" i="5"/>
  <c r="F2228" i="5"/>
  <c r="I1869" i="5"/>
  <c r="J1869" i="5"/>
  <c r="F1869" i="5"/>
  <c r="G1869" i="5"/>
  <c r="G1437" i="5"/>
  <c r="I1437" i="5"/>
  <c r="I473" i="5"/>
  <c r="G1117" i="5"/>
  <c r="I37" i="5"/>
  <c r="H37" i="5"/>
  <c r="G37" i="5"/>
  <c r="G49" i="5"/>
  <c r="F61" i="5"/>
  <c r="R61" i="5"/>
  <c r="H61" i="5"/>
  <c r="I61" i="5"/>
  <c r="G61" i="5"/>
  <c r="G93" i="5"/>
  <c r="R93" i="5"/>
  <c r="H93" i="5"/>
  <c r="I93" i="5"/>
  <c r="F125" i="5"/>
  <c r="R125" i="5"/>
  <c r="H125" i="5"/>
  <c r="G125" i="5"/>
  <c r="I125" i="5"/>
  <c r="G157" i="5"/>
  <c r="H157" i="5"/>
  <c r="S202" i="5"/>
  <c r="F214" i="5"/>
  <c r="H214" i="5"/>
  <c r="I214" i="5"/>
  <c r="G214" i="5"/>
  <c r="S231" i="5"/>
  <c r="S237" i="5"/>
  <c r="S244" i="5"/>
  <c r="S265" i="5"/>
  <c r="S272" i="5"/>
  <c r="S285" i="5"/>
  <c r="S304" i="5"/>
  <c r="S310" i="5"/>
  <c r="S317" i="5"/>
  <c r="S325" i="5"/>
  <c r="S339" i="5"/>
  <c r="S346" i="5"/>
  <c r="S360" i="5"/>
  <c r="G365" i="5"/>
  <c r="R365" i="5"/>
  <c r="H365" i="5"/>
  <c r="I365" i="5"/>
  <c r="S427" i="5"/>
  <c r="S452" i="5"/>
  <c r="I465" i="5"/>
  <c r="R465" i="5"/>
  <c r="F465" i="5"/>
  <c r="G465" i="5"/>
  <c r="S485" i="5"/>
  <c r="F533" i="5"/>
  <c r="G533" i="5"/>
  <c r="R533" i="5"/>
  <c r="H533" i="5"/>
  <c r="S539" i="5"/>
  <c r="S558" i="5"/>
  <c r="F564" i="5"/>
  <c r="H564" i="5"/>
  <c r="I564" i="5"/>
  <c r="J564" i="5"/>
  <c r="H569" i="5"/>
  <c r="R569" i="5"/>
  <c r="G569" i="5"/>
  <c r="J569" i="5"/>
  <c r="S575" i="5"/>
  <c r="S588" i="5"/>
  <c r="H593" i="5"/>
  <c r="R593" i="5"/>
  <c r="I593" i="5"/>
  <c r="F593" i="5"/>
  <c r="S611" i="5"/>
  <c r="S622" i="5"/>
  <c r="I628" i="5"/>
  <c r="J628" i="5"/>
  <c r="F628" i="5"/>
  <c r="S646" i="5"/>
  <c r="S664" i="5"/>
  <c r="S676" i="5"/>
  <c r="S687" i="5"/>
  <c r="G710" i="5"/>
  <c r="J710" i="5"/>
  <c r="G716" i="5"/>
  <c r="I716" i="5"/>
  <c r="S722" i="5"/>
  <c r="S728" i="5"/>
  <c r="S734" i="5"/>
  <c r="S763" i="5"/>
  <c r="S771" i="5"/>
  <c r="S778" i="5"/>
  <c r="S791" i="5"/>
  <c r="S799" i="5"/>
  <c r="S805" i="5"/>
  <c r="S811" i="5"/>
  <c r="S819" i="5"/>
  <c r="S825" i="5"/>
  <c r="S838" i="5"/>
  <c r="S846" i="5"/>
  <c r="S858" i="5"/>
  <c r="R865" i="5"/>
  <c r="J865" i="5"/>
  <c r="H865" i="5"/>
  <c r="F865" i="5"/>
  <c r="I877" i="5"/>
  <c r="R877" i="5"/>
  <c r="S890" i="5"/>
  <c r="S903" i="5"/>
  <c r="S915" i="5"/>
  <c r="S923" i="5"/>
  <c r="G941" i="5"/>
  <c r="R941" i="5"/>
  <c r="J941" i="5"/>
  <c r="H941" i="5"/>
  <c r="S956" i="5"/>
  <c r="F961" i="5"/>
  <c r="G961" i="5"/>
  <c r="H961" i="5"/>
  <c r="S974" i="5"/>
  <c r="R993" i="5"/>
  <c r="F993" i="5"/>
  <c r="S1038" i="5"/>
  <c r="S1051" i="5"/>
  <c r="H1057" i="5"/>
  <c r="I1057" i="5"/>
  <c r="S1077" i="5"/>
  <c r="S1083" i="5"/>
  <c r="I1124" i="5"/>
  <c r="F1124" i="5"/>
  <c r="I1134" i="5"/>
  <c r="S1200" i="5"/>
  <c r="I1214" i="5"/>
  <c r="F1214" i="5"/>
  <c r="G1214" i="5"/>
  <c r="R1214" i="5"/>
  <c r="S1236" i="5"/>
  <c r="S1243" i="5"/>
  <c r="S1250" i="5"/>
  <c r="S1264" i="5"/>
  <c r="S1270" i="5"/>
  <c r="S1276" i="5"/>
  <c r="S1287" i="5"/>
  <c r="S1294" i="5"/>
  <c r="S1300" i="5"/>
  <c r="S1317" i="5"/>
  <c r="J1340" i="5"/>
  <c r="R1340" i="5"/>
  <c r="G1340" i="5"/>
  <c r="F1340" i="5"/>
  <c r="S1352" i="5"/>
  <c r="R1358" i="5"/>
  <c r="F1358" i="5"/>
  <c r="S1379" i="5"/>
  <c r="J1389" i="5"/>
  <c r="R1389" i="5"/>
  <c r="G1389" i="5"/>
  <c r="I1389" i="5"/>
  <c r="S1399" i="5"/>
  <c r="S1415" i="5"/>
  <c r="S1421" i="5"/>
  <c r="F1428" i="5"/>
  <c r="H1428" i="5"/>
  <c r="S1480" i="5"/>
  <c r="S1488" i="5"/>
  <c r="S1504" i="5"/>
  <c r="S1519" i="5"/>
  <c r="J1525" i="5"/>
  <c r="H1525" i="5"/>
  <c r="I1525" i="5"/>
  <c r="R1525" i="5"/>
  <c r="G1525" i="5"/>
  <c r="F1525" i="5"/>
  <c r="S1538" i="5"/>
  <c r="S1551" i="5"/>
  <c r="I1557" i="5"/>
  <c r="R1557" i="5"/>
  <c r="H1557" i="5"/>
  <c r="S1564" i="5"/>
  <c r="S1570" i="5"/>
  <c r="S1583" i="5"/>
  <c r="R1589" i="5"/>
  <c r="H1589" i="5"/>
  <c r="J1589" i="5"/>
  <c r="G1589" i="5"/>
  <c r="F1589" i="5"/>
  <c r="S1615" i="5"/>
  <c r="R1621" i="5"/>
  <c r="H1621" i="5"/>
  <c r="I1621" i="5"/>
  <c r="F1621" i="5"/>
  <c r="J1621" i="5"/>
  <c r="S1628" i="5"/>
  <c r="S1647" i="5"/>
  <c r="R1653" i="5"/>
  <c r="G1653" i="5"/>
  <c r="H1653" i="5"/>
  <c r="I1653" i="5"/>
  <c r="S1666" i="5"/>
  <c r="S1679" i="5"/>
  <c r="R1685" i="5"/>
  <c r="G1685" i="5"/>
  <c r="H1685" i="5"/>
  <c r="I1685" i="5"/>
  <c r="S1692" i="5"/>
  <c r="S1711" i="5"/>
  <c r="I1721" i="5"/>
  <c r="J1721" i="5"/>
  <c r="F1721" i="5"/>
  <c r="H1726" i="5"/>
  <c r="J1726" i="5"/>
  <c r="J1742" i="5"/>
  <c r="F1742" i="5"/>
  <c r="S1749" i="5"/>
  <c r="S1754" i="5"/>
  <c r="S1760" i="5"/>
  <c r="J1765" i="5"/>
  <c r="I1765" i="5"/>
  <c r="F1765" i="5"/>
  <c r="S1772" i="5"/>
  <c r="J1777" i="5"/>
  <c r="F1777" i="5"/>
  <c r="I1777" i="5"/>
  <c r="H1777" i="5"/>
  <c r="G1777" i="5"/>
  <c r="S1784" i="5"/>
  <c r="S1795" i="5"/>
  <c r="S1807" i="5"/>
  <c r="S1813" i="5"/>
  <c r="S1819" i="5"/>
  <c r="S1824" i="5"/>
  <c r="J1829" i="5"/>
  <c r="F1829" i="5"/>
  <c r="I1829" i="5"/>
  <c r="H1829" i="5"/>
  <c r="G1829" i="5"/>
  <c r="S1835" i="5"/>
  <c r="S1847" i="5"/>
  <c r="S1853" i="5"/>
  <c r="S1859" i="5"/>
  <c r="S1870" i="5"/>
  <c r="S1876" i="5"/>
  <c r="S1883" i="5"/>
  <c r="S1889" i="5"/>
  <c r="H1894" i="5"/>
  <c r="G1894" i="5"/>
  <c r="I1894" i="5"/>
  <c r="F1894" i="5"/>
  <c r="J1894" i="5"/>
  <c r="S1900" i="5"/>
  <c r="S1906" i="5"/>
  <c r="S1911" i="5"/>
  <c r="H1916" i="5"/>
  <c r="J1916" i="5"/>
  <c r="G1916" i="5"/>
  <c r="F1916" i="5"/>
  <c r="S1922" i="5"/>
  <c r="S1935" i="5"/>
  <c r="G1941" i="5"/>
  <c r="I1941" i="5"/>
  <c r="S1947" i="5"/>
  <c r="S1959" i="5"/>
  <c r="S1966" i="5"/>
  <c r="S1973" i="5"/>
  <c r="R1977" i="5"/>
  <c r="G1977" i="5"/>
  <c r="I1977" i="5"/>
  <c r="H1977" i="5"/>
  <c r="J1977" i="5"/>
  <c r="F1977" i="5"/>
  <c r="S1984" i="5"/>
  <c r="S1991" i="5"/>
  <c r="I1996" i="5"/>
  <c r="R1996" i="5"/>
  <c r="G1671" i="5"/>
  <c r="R37" i="5"/>
  <c r="I2374" i="5"/>
  <c r="G2374" i="5"/>
  <c r="H2374" i="5"/>
  <c r="R2374" i="5"/>
  <c r="G934" i="5"/>
  <c r="R934" i="5"/>
  <c r="I934" i="5"/>
  <c r="H934" i="5"/>
  <c r="J934" i="5"/>
  <c r="G886" i="5"/>
  <c r="F886" i="5"/>
  <c r="R886" i="5"/>
  <c r="H886" i="5"/>
  <c r="I886" i="5"/>
  <c r="G838" i="5"/>
  <c r="J838" i="5"/>
  <c r="F838" i="5"/>
  <c r="R838" i="5"/>
  <c r="H838" i="5"/>
  <c r="I838" i="5"/>
  <c r="G1957" i="5"/>
  <c r="J1957" i="5"/>
  <c r="F1957" i="5"/>
  <c r="R1957" i="5"/>
  <c r="I1957" i="5"/>
  <c r="H1957" i="5"/>
  <c r="R1513" i="5"/>
  <c r="I1513" i="5"/>
  <c r="F1513" i="5"/>
  <c r="G1513" i="5"/>
  <c r="J1513" i="5"/>
  <c r="H1513" i="5"/>
  <c r="I1429" i="5"/>
  <c r="J1429" i="5"/>
  <c r="H1429" i="5"/>
  <c r="R1429" i="5"/>
  <c r="G1429" i="5"/>
  <c r="F1429" i="5"/>
  <c r="G534" i="5"/>
  <c r="H534" i="5"/>
  <c r="I534" i="5"/>
  <c r="F534" i="5"/>
  <c r="J534" i="5"/>
  <c r="H478" i="5"/>
  <c r="J478" i="5"/>
  <c r="R478" i="5"/>
  <c r="I478" i="5"/>
  <c r="G478" i="5"/>
  <c r="F478" i="5"/>
  <c r="J414" i="5"/>
  <c r="G414" i="5"/>
  <c r="H414" i="5"/>
  <c r="R350" i="5"/>
  <c r="H350" i="5"/>
  <c r="I350" i="5"/>
  <c r="G350" i="5"/>
  <c r="F350" i="5"/>
  <c r="G286" i="5"/>
  <c r="R286" i="5"/>
  <c r="F230" i="5"/>
  <c r="H230" i="5"/>
  <c r="I230" i="5"/>
  <c r="R230" i="5"/>
  <c r="S2003" i="5"/>
  <c r="S2010" i="5"/>
  <c r="G2049" i="5"/>
  <c r="F2049" i="5"/>
  <c r="H2049" i="5"/>
  <c r="I2049" i="5"/>
  <c r="S2062" i="5"/>
  <c r="J2068" i="5"/>
  <c r="F2068" i="5"/>
  <c r="I2068" i="5"/>
  <c r="H2068" i="5"/>
  <c r="S2075" i="5"/>
  <c r="J1498" i="5"/>
  <c r="S2035" i="5"/>
  <c r="I548" i="5"/>
  <c r="R548" i="5"/>
  <c r="J548" i="5"/>
  <c r="F548" i="5"/>
  <c r="H548" i="5"/>
  <c r="G548" i="5"/>
  <c r="I1436" i="5"/>
  <c r="R1436" i="5"/>
  <c r="J1436" i="5"/>
  <c r="F1980" i="5"/>
  <c r="I1980" i="5"/>
  <c r="R1980" i="5"/>
  <c r="G1982" i="5"/>
  <c r="H1982" i="5"/>
  <c r="J1982" i="5"/>
  <c r="G1798" i="5"/>
  <c r="H1798" i="5"/>
  <c r="I1798" i="5"/>
  <c r="J1798" i="5"/>
  <c r="F1798" i="5"/>
  <c r="R1798" i="5"/>
  <c r="H1458" i="5"/>
  <c r="J919" i="5"/>
  <c r="S2086" i="5"/>
  <c r="I1012" i="5"/>
  <c r="F1012" i="5"/>
  <c r="J2332" i="5"/>
  <c r="I2332" i="5"/>
  <c r="H2372" i="5"/>
  <c r="I2372" i="5"/>
  <c r="G2217" i="5"/>
  <c r="H2217" i="5"/>
  <c r="R2217" i="5"/>
  <c r="F2217" i="5"/>
  <c r="I2217" i="5"/>
  <c r="J2217" i="5"/>
  <c r="F1965" i="5"/>
  <c r="J1965" i="5"/>
  <c r="H1461" i="5"/>
  <c r="F1461" i="5"/>
  <c r="R1461" i="5"/>
  <c r="G1461" i="5"/>
  <c r="I1461" i="5"/>
  <c r="G421" i="5"/>
  <c r="I421" i="5"/>
  <c r="J421" i="5"/>
  <c r="F421" i="5"/>
  <c r="H421" i="5"/>
  <c r="J413" i="5"/>
  <c r="H413" i="5"/>
  <c r="F413" i="5"/>
  <c r="R413" i="5"/>
  <c r="F909" i="5"/>
  <c r="R909" i="5"/>
  <c r="G909" i="5"/>
  <c r="H909" i="5"/>
  <c r="J909" i="5"/>
  <c r="G377" i="5"/>
  <c r="F377" i="5"/>
  <c r="H377" i="5"/>
  <c r="R377" i="5"/>
  <c r="I377" i="5"/>
  <c r="H897" i="5"/>
  <c r="R897" i="5"/>
  <c r="F897" i="5"/>
  <c r="I897" i="5"/>
  <c r="J897" i="5"/>
  <c r="G206" i="5"/>
  <c r="F206" i="5"/>
  <c r="R206" i="5"/>
  <c r="H206" i="5"/>
  <c r="G142" i="5"/>
  <c r="I142" i="5"/>
  <c r="F142" i="5"/>
  <c r="G78" i="5"/>
  <c r="F78" i="5"/>
  <c r="R78" i="5"/>
  <c r="H78" i="5"/>
  <c r="G38" i="5"/>
  <c r="I38" i="5"/>
  <c r="G22" i="5"/>
  <c r="F22" i="5"/>
  <c r="R22" i="5"/>
  <c r="H22" i="5"/>
  <c r="G257" i="5"/>
  <c r="R257" i="5"/>
  <c r="I257" i="5"/>
  <c r="F257" i="5"/>
  <c r="H540" i="5"/>
  <c r="R540" i="5"/>
  <c r="J540" i="5"/>
  <c r="F540" i="5"/>
  <c r="I540" i="5"/>
  <c r="F1484" i="5"/>
  <c r="H1484" i="5"/>
  <c r="I1484" i="5"/>
  <c r="R1484" i="5"/>
  <c r="I1244" i="5"/>
  <c r="R1244" i="5"/>
  <c r="G1244" i="5"/>
  <c r="H1244" i="5"/>
  <c r="J1244" i="5"/>
  <c r="G781" i="5"/>
  <c r="J781" i="5"/>
  <c r="F781" i="5"/>
  <c r="I781" i="5"/>
  <c r="R945" i="5"/>
  <c r="I945" i="5"/>
  <c r="H945" i="5"/>
  <c r="J945" i="5"/>
  <c r="G945" i="5"/>
  <c r="H773" i="5"/>
  <c r="J773" i="5"/>
  <c r="I773" i="5"/>
  <c r="G773" i="5"/>
  <c r="J813" i="5"/>
  <c r="R813" i="5"/>
  <c r="I813" i="5"/>
  <c r="F1622" i="5"/>
  <c r="R566" i="5"/>
  <c r="I566" i="5"/>
  <c r="J393" i="5"/>
  <c r="I393" i="5"/>
  <c r="F289" i="5"/>
  <c r="G289" i="5"/>
  <c r="R289" i="5"/>
  <c r="I673" i="5"/>
  <c r="F673" i="5"/>
  <c r="R673" i="5"/>
  <c r="H673" i="5"/>
  <c r="G673" i="5"/>
  <c r="F1421" i="5"/>
  <c r="H1421"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F2329" i="5"/>
  <c r="R2329" i="5"/>
  <c r="I2454" i="5"/>
  <c r="J2454" i="5"/>
  <c r="F2454" i="5"/>
  <c r="H2454" i="5"/>
  <c r="G2454" i="5"/>
  <c r="I2353" i="5"/>
  <c r="H2353" i="5"/>
  <c r="J2353" i="5"/>
  <c r="F2353" i="5"/>
  <c r="G2353" i="5"/>
  <c r="I2229" i="5"/>
  <c r="I2494" i="5"/>
  <c r="J2494" i="5"/>
  <c r="F2494" i="5"/>
  <c r="G2494" i="5"/>
  <c r="H2494" i="5"/>
  <c r="I2446" i="5"/>
  <c r="R2446" i="5"/>
  <c r="J2446" i="5"/>
  <c r="F2446" i="5"/>
  <c r="H2446" i="5"/>
  <c r="G2446" i="5"/>
  <c r="J2414" i="5"/>
  <c r="G2414" i="5"/>
  <c r="H2398" i="5"/>
  <c r="F2398" i="5"/>
  <c r="I2398" i="5"/>
  <c r="J2398" i="5"/>
  <c r="F2327" i="5"/>
  <c r="I2327" i="5"/>
  <c r="R2327" i="5"/>
  <c r="G2327" i="5"/>
  <c r="G2307" i="5"/>
  <c r="H2287" i="5"/>
  <c r="R2287" i="5"/>
  <c r="F2287" i="5"/>
  <c r="J2287" i="5"/>
  <c r="G2287" i="5"/>
  <c r="I2287" i="5"/>
  <c r="G2275" i="5"/>
  <c r="R2275" i="5"/>
  <c r="F2214" i="5"/>
  <c r="J2214" i="5"/>
  <c r="H2187" i="5"/>
  <c r="J2126" i="5"/>
  <c r="F2126" i="5"/>
  <c r="I2126" i="5"/>
  <c r="G2126" i="5"/>
  <c r="I1795" i="5"/>
  <c r="G1795" i="5"/>
  <c r="J1795" i="5"/>
  <c r="G1763" i="5"/>
  <c r="R1763" i="5"/>
  <c r="H1763" i="5"/>
  <c r="J1763" i="5"/>
  <c r="I1763" i="5"/>
  <c r="H1555" i="5"/>
  <c r="R1555" i="5"/>
  <c r="I1555" i="5"/>
  <c r="F1555" i="5"/>
  <c r="F1458" i="5"/>
  <c r="I1458" i="5"/>
  <c r="J1458" i="5"/>
  <c r="R1039" i="5"/>
  <c r="I1039" i="5"/>
  <c r="G1039" i="5"/>
  <c r="R994" i="5"/>
  <c r="J994" i="5"/>
  <c r="H994" i="5"/>
  <c r="G919" i="5"/>
  <c r="H919" i="5"/>
  <c r="R627" i="5"/>
  <c r="F627" i="5"/>
  <c r="I627" i="5"/>
  <c r="H575" i="5"/>
  <c r="I575" i="5"/>
  <c r="G515" i="5"/>
  <c r="F515" i="5"/>
  <c r="I418" i="5"/>
  <c r="R418" i="5"/>
  <c r="H418" i="5"/>
  <c r="F339" i="5"/>
  <c r="H339" i="5"/>
  <c r="F306" i="5"/>
  <c r="R306" i="5"/>
  <c r="H179" i="5"/>
  <c r="H111" i="5"/>
  <c r="G66" i="5"/>
  <c r="H1498" i="5"/>
  <c r="G1191" i="5"/>
  <c r="J1039" i="5"/>
  <c r="H2327" i="5"/>
  <c r="I919" i="5"/>
  <c r="H1039" i="5"/>
  <c r="I459" i="5"/>
  <c r="H66" i="5"/>
  <c r="F1795" i="5"/>
  <c r="H249" i="5"/>
  <c r="J2275" i="5"/>
  <c r="F459" i="5"/>
  <c r="H306" i="5"/>
  <c r="S2190" i="5"/>
  <c r="F2229" i="5"/>
  <c r="S2473" i="5"/>
  <c r="I179" i="5"/>
  <c r="I339" i="5"/>
  <c r="R1458" i="5"/>
  <c r="S2292" i="5"/>
  <c r="G524" i="5"/>
  <c r="F524" i="5"/>
  <c r="H524" i="5"/>
  <c r="I524" i="5"/>
  <c r="R524" i="5"/>
  <c r="I356" i="5"/>
  <c r="G356" i="5"/>
  <c r="R356" i="5"/>
  <c r="F356" i="5"/>
  <c r="G268" i="5"/>
  <c r="F268" i="5"/>
  <c r="G2021" i="5"/>
  <c r="F2021" i="5"/>
  <c r="R2038" i="5"/>
  <c r="J2038" i="5"/>
  <c r="G2038" i="5"/>
  <c r="R2229" i="5"/>
  <c r="G179" i="5"/>
  <c r="I2275" i="5"/>
  <c r="S2307" i="5"/>
  <c r="R2353" i="5"/>
  <c r="J2062" i="5"/>
  <c r="R2062" i="5"/>
  <c r="F111" i="5"/>
  <c r="J2229" i="5"/>
  <c r="I2397" i="5"/>
  <c r="F1498" i="5"/>
  <c r="G1498" i="5"/>
  <c r="R2398" i="5"/>
  <c r="R111" i="5"/>
  <c r="F179" i="5"/>
  <c r="J1555" i="5"/>
  <c r="I515" i="5"/>
  <c r="F2275" i="5"/>
  <c r="G379" i="5"/>
  <c r="F2366" i="5"/>
  <c r="G2366" i="5"/>
  <c r="G111" i="5"/>
  <c r="H627" i="5"/>
  <c r="G1555" i="5"/>
  <c r="H515" i="5"/>
  <c r="R2454" i="5"/>
  <c r="R2494" i="5"/>
  <c r="H1329" i="5"/>
  <c r="G1329" i="5"/>
  <c r="J1329" i="5"/>
  <c r="I1297" i="5"/>
  <c r="F1297" i="5"/>
  <c r="G1265" i="5"/>
  <c r="J1265" i="5"/>
  <c r="G1233" i="5"/>
  <c r="H1233" i="5"/>
  <c r="G1201" i="5"/>
  <c r="R1201" i="5"/>
  <c r="F1169" i="5"/>
  <c r="H1169" i="5"/>
  <c r="I1169" i="5"/>
  <c r="G1169" i="5"/>
  <c r="G1078" i="5"/>
  <c r="J1078" i="5"/>
  <c r="F1078" i="5"/>
  <c r="R1078" i="5"/>
  <c r="I1078" i="5"/>
  <c r="J1056" i="5"/>
  <c r="I1036" i="5"/>
  <c r="H1036" i="5"/>
  <c r="G1014" i="5"/>
  <c r="J1014" i="5"/>
  <c r="F1014" i="5"/>
  <c r="R1014" i="5"/>
  <c r="H1014" i="5"/>
  <c r="I1014" i="5"/>
  <c r="H972" i="5"/>
  <c r="R972" i="5"/>
  <c r="F972" i="5"/>
  <c r="I972" i="5"/>
  <c r="J2134" i="5"/>
  <c r="I814" i="5"/>
  <c r="I869" i="5"/>
  <c r="R2309" i="5"/>
  <c r="F41" i="5"/>
  <c r="H41" i="5"/>
  <c r="F285" i="5"/>
  <c r="G285" i="5"/>
  <c r="I285" i="5"/>
  <c r="H285" i="5"/>
  <c r="S293" i="5"/>
  <c r="S333" i="5"/>
  <c r="S347" i="5"/>
  <c r="S366" i="5"/>
  <c r="S399" i="5"/>
  <c r="I405" i="5"/>
  <c r="S440" i="5"/>
  <c r="S460" i="5"/>
  <c r="S486" i="5"/>
  <c r="S501" i="5"/>
  <c r="S507" i="5"/>
  <c r="S514" i="5"/>
  <c r="S520" i="5"/>
  <c r="S547" i="5"/>
  <c r="R553" i="5"/>
  <c r="H553" i="5"/>
  <c r="F553" i="5"/>
  <c r="I553" i="5"/>
  <c r="J553" i="5"/>
  <c r="G553" i="5"/>
  <c r="S559" i="5"/>
  <c r="S565" i="5"/>
  <c r="S570" i="5"/>
  <c r="I581" i="5"/>
  <c r="H581" i="5"/>
  <c r="G581" i="5"/>
  <c r="J581" i="5"/>
  <c r="I588" i="5"/>
  <c r="G588" i="5"/>
  <c r="J588" i="5"/>
  <c r="R588" i="5"/>
  <c r="H588" i="5"/>
  <c r="F588" i="5"/>
  <c r="S594" i="5"/>
  <c r="S660" i="5"/>
  <c r="J670" i="5"/>
  <c r="R670" i="5"/>
  <c r="I670" i="5"/>
  <c r="H670" i="5"/>
  <c r="F676" i="5"/>
  <c r="G676" i="5"/>
  <c r="R676" i="5"/>
  <c r="I676" i="5"/>
  <c r="S682" i="5"/>
  <c r="S752" i="5"/>
  <c r="S826" i="5"/>
  <c r="S866" i="5"/>
  <c r="F956" i="5"/>
  <c r="H956" i="5"/>
  <c r="J956" i="5"/>
  <c r="I956" i="5"/>
  <c r="J1558" i="5"/>
  <c r="G1658" i="5"/>
  <c r="J2309" i="5"/>
  <c r="I2261" i="5"/>
  <c r="H1658" i="5"/>
  <c r="H814" i="5"/>
  <c r="I1558" i="5"/>
  <c r="J869" i="5"/>
  <c r="J2283" i="5"/>
  <c r="G2459" i="5"/>
  <c r="F2309" i="5"/>
  <c r="F2142" i="5"/>
  <c r="S2295" i="5"/>
  <c r="S2207" i="5"/>
  <c r="I1125" i="5"/>
  <c r="S2102" i="5"/>
  <c r="S2115" i="5"/>
  <c r="H2133" i="5"/>
  <c r="R2133" i="5"/>
  <c r="F2133" i="5"/>
  <c r="J2133" i="5"/>
  <c r="I2133" i="5"/>
  <c r="G2140" i="5"/>
  <c r="I2140" i="5"/>
  <c r="H2140" i="5"/>
  <c r="J2140" i="5"/>
  <c r="R2140" i="5"/>
  <c r="S2146" i="5"/>
  <c r="S2166" i="5"/>
  <c r="S2250" i="5"/>
  <c r="S2266" i="5"/>
  <c r="S2280" i="5"/>
  <c r="S2288" i="5"/>
  <c r="S2325" i="5"/>
  <c r="S2332" i="5"/>
  <c r="S2340" i="5"/>
  <c r="S2356" i="5"/>
  <c r="S2364" i="5"/>
  <c r="S2372" i="5"/>
  <c r="S2380" i="5"/>
  <c r="S2404" i="5"/>
  <c r="S2412" i="5"/>
  <c r="S2420" i="5"/>
  <c r="S2436" i="5"/>
  <c r="S2452" i="5"/>
  <c r="S2484" i="5"/>
  <c r="S2492" i="5"/>
  <c r="F2481" i="5"/>
  <c r="H2481" i="5"/>
  <c r="R2481" i="5"/>
  <c r="G2481" i="5"/>
  <c r="G2385" i="5"/>
  <c r="J2385" i="5"/>
  <c r="H2385" i="5"/>
  <c r="I2385" i="5"/>
  <c r="J2475" i="5"/>
  <c r="R2475" i="5"/>
  <c r="F2475" i="5"/>
  <c r="J2459" i="5"/>
  <c r="F2459" i="5"/>
  <c r="G2340" i="5"/>
  <c r="J2340" i="5"/>
  <c r="F2340" i="5"/>
  <c r="I2340" i="5"/>
  <c r="R2254" i="5"/>
  <c r="H2254" i="5"/>
  <c r="J2254" i="5"/>
  <c r="G2254" i="5"/>
  <c r="R2115" i="5"/>
  <c r="G2115" i="5"/>
  <c r="I2115" i="5"/>
  <c r="J2115" i="5"/>
  <c r="J1780" i="5"/>
  <c r="G1780" i="5"/>
  <c r="H1708" i="5"/>
  <c r="I1708" i="5"/>
  <c r="J1708" i="5"/>
  <c r="R1708" i="5"/>
  <c r="G1483" i="5"/>
  <c r="F814" i="5"/>
  <c r="F292" i="5"/>
  <c r="R869" i="5"/>
  <c r="G1125" i="5"/>
  <c r="F2261" i="5"/>
  <c r="J2481" i="5"/>
  <c r="F2086" i="5"/>
  <c r="R814" i="5"/>
  <c r="F1845" i="5"/>
  <c r="I1622" i="5"/>
  <c r="I292" i="5"/>
  <c r="H869" i="5"/>
  <c r="R1125" i="5"/>
  <c r="R2385" i="5"/>
  <c r="R2340" i="5"/>
  <c r="G1708" i="5"/>
  <c r="S413" i="5"/>
  <c r="G292" i="5"/>
  <c r="H1622" i="5"/>
  <c r="G2134" i="5"/>
  <c r="J1125" i="5"/>
  <c r="I2481" i="5"/>
  <c r="F2385" i="5"/>
  <c r="S2242" i="5"/>
  <c r="H2340" i="5"/>
  <c r="F2140" i="5"/>
  <c r="F1708" i="5"/>
  <c r="H676" i="5"/>
  <c r="I657" i="5"/>
  <c r="R657" i="5"/>
  <c r="F1658" i="5"/>
  <c r="J1845" i="5"/>
  <c r="R1622" i="5"/>
  <c r="H2134" i="5"/>
  <c r="F1125" i="5"/>
  <c r="I2475" i="5"/>
  <c r="H2459" i="5"/>
  <c r="S2396" i="5"/>
  <c r="S2258" i="5"/>
  <c r="F1780" i="5"/>
  <c r="S267" i="5"/>
  <c r="S299" i="5"/>
  <c r="S428" i="5"/>
  <c r="S461" i="5"/>
  <c r="S467" i="5"/>
  <c r="S487" i="5"/>
  <c r="S495" i="5"/>
  <c r="F501" i="5"/>
  <c r="I501" i="5"/>
  <c r="S535" i="5"/>
  <c r="S554" i="5"/>
  <c r="S560" i="5"/>
  <c r="J565" i="5"/>
  <c r="H565" i="5"/>
  <c r="S589" i="5"/>
  <c r="S595" i="5"/>
  <c r="R612" i="5"/>
  <c r="G612" i="5"/>
  <c r="S848" i="5"/>
  <c r="S854" i="5"/>
  <c r="S886" i="5"/>
  <c r="S957" i="5"/>
  <c r="S982" i="5"/>
  <c r="S995" i="5"/>
  <c r="S1053" i="5"/>
  <c r="S1396" i="5"/>
  <c r="S1438" i="5"/>
  <c r="S1610" i="5"/>
  <c r="F1629" i="5"/>
  <c r="G1629" i="5"/>
  <c r="S1674" i="5"/>
  <c r="R1717" i="5"/>
  <c r="G1717" i="5"/>
  <c r="R1801" i="5"/>
  <c r="G1801" i="5"/>
  <c r="H1801" i="5"/>
  <c r="I1870" i="5"/>
  <c r="R1870" i="5"/>
  <c r="H1870" i="5"/>
  <c r="S1877" i="5"/>
  <c r="R708" i="5"/>
  <c r="S1360" i="5"/>
  <c r="S443" i="5"/>
  <c r="S1023" i="5"/>
  <c r="F1413" i="5"/>
  <c r="I217" i="5"/>
  <c r="S437" i="5"/>
  <c r="H476" i="5"/>
  <c r="G476" i="5"/>
  <c r="R476" i="5"/>
  <c r="S614" i="5"/>
  <c r="I637" i="5"/>
  <c r="G637" i="5"/>
  <c r="S822" i="5"/>
  <c r="S928" i="5"/>
  <c r="S933" i="5"/>
  <c r="S946" i="5"/>
  <c r="S991" i="5"/>
  <c r="S1102" i="5"/>
  <c r="S1112" i="5"/>
  <c r="S1117" i="5"/>
  <c r="S1122" i="5"/>
  <c r="S1128" i="5"/>
  <c r="I1190" i="5"/>
  <c r="S1303" i="5"/>
  <c r="S1315" i="5"/>
  <c r="S1600" i="5"/>
  <c r="S1664" i="5"/>
  <c r="G1734" i="5"/>
  <c r="I1734" i="5"/>
  <c r="S1781" i="5"/>
  <c r="R1797" i="5"/>
  <c r="G1797" i="5"/>
  <c r="H637" i="5"/>
  <c r="G1597" i="5"/>
  <c r="S1668" i="5"/>
  <c r="F29" i="5"/>
  <c r="J612" i="5"/>
  <c r="S541" i="5"/>
  <c r="S469" i="5"/>
  <c r="J476" i="5"/>
  <c r="S1046" i="5"/>
  <c r="G453" i="5"/>
  <c r="I453" i="5"/>
  <c r="S537" i="5"/>
  <c r="F620" i="5"/>
  <c r="S483" i="5"/>
  <c r="S1055" i="5"/>
  <c r="G1413" i="5"/>
  <c r="S714" i="5"/>
  <c r="S691" i="5"/>
  <c r="H49" i="5"/>
  <c r="R49" i="5"/>
  <c r="S370" i="5"/>
  <c r="R1491" i="5"/>
  <c r="J1491" i="5"/>
  <c r="H774" i="5"/>
  <c r="F1070" i="5"/>
  <c r="R1221" i="5"/>
  <c r="R1253" i="5"/>
  <c r="F1285" i="5"/>
  <c r="R1317" i="5"/>
  <c r="I727" i="5"/>
  <c r="R66" i="5"/>
  <c r="F141" i="5"/>
  <c r="G141" i="5"/>
  <c r="R205" i="5"/>
  <c r="G205" i="5"/>
  <c r="S374" i="5"/>
  <c r="S644" i="5"/>
  <c r="H649" i="5"/>
  <c r="J649" i="5"/>
  <c r="R649" i="5"/>
  <c r="J661" i="5"/>
  <c r="H661" i="5"/>
  <c r="H684" i="5"/>
  <c r="I684" i="5"/>
  <c r="G684" i="5"/>
  <c r="S696" i="5"/>
  <c r="S702" i="5"/>
  <c r="S708" i="5"/>
  <c r="S719" i="5"/>
  <c r="R748" i="5"/>
  <c r="H748" i="5"/>
  <c r="S760" i="5"/>
  <c r="S767" i="5"/>
  <c r="S775" i="5"/>
  <c r="S815" i="5"/>
  <c r="J828" i="5"/>
  <c r="F828" i="5"/>
  <c r="H828" i="5"/>
  <c r="I828" i="5"/>
  <c r="S842" i="5"/>
  <c r="J868" i="5"/>
  <c r="F868" i="5"/>
  <c r="S874" i="5"/>
  <c r="S927" i="5"/>
  <c r="J932" i="5"/>
  <c r="I932" i="5"/>
  <c r="F932" i="5"/>
  <c r="H932" i="5"/>
  <c r="H977" i="5"/>
  <c r="R977" i="5"/>
  <c r="I977" i="5"/>
  <c r="S997" i="5"/>
  <c r="H1009" i="5"/>
  <c r="I1009" i="5"/>
  <c r="S1022" i="5"/>
  <c r="S1035" i="5"/>
  <c r="J1041" i="5"/>
  <c r="I1041" i="5"/>
  <c r="R1041" i="5"/>
  <c r="F1041" i="5"/>
  <c r="S1061" i="5"/>
  <c r="J1073" i="5"/>
  <c r="R1073" i="5"/>
  <c r="H1073" i="5"/>
  <c r="I1073" i="5"/>
  <c r="R1085" i="5"/>
  <c r="I1085" i="5"/>
  <c r="H1085" i="5"/>
  <c r="J1085" i="5"/>
  <c r="F1085" i="5"/>
  <c r="G1085" i="5"/>
  <c r="S1101" i="5"/>
  <c r="S1111" i="5"/>
  <c r="S1127" i="5"/>
  <c r="R1132" i="5"/>
  <c r="H1132" i="5"/>
  <c r="I1132" i="5"/>
  <c r="J1132" i="5"/>
  <c r="S1147" i="5"/>
  <c r="S1157" i="5"/>
  <c r="G1182" i="5"/>
  <c r="H1182" i="5"/>
  <c r="F1182" i="5"/>
  <c r="S1190" i="5"/>
  <c r="S1197" i="5"/>
  <c r="S1204" i="5"/>
  <c r="S1232" i="5"/>
  <c r="S1239" i="5"/>
  <c r="I1246" i="5"/>
  <c r="H1246" i="5"/>
  <c r="J1246" i="5"/>
  <c r="F1246" i="5"/>
  <c r="R1246" i="5"/>
  <c r="S1254" i="5"/>
  <c r="S1261" i="5"/>
  <c r="H1302" i="5"/>
  <c r="F1302" i="5"/>
  <c r="R1302" i="5"/>
  <c r="S1314" i="5"/>
  <c r="S1320" i="5"/>
  <c r="S1326" i="5"/>
  <c r="S1332" i="5"/>
  <c r="J1348" i="5"/>
  <c r="F1348" i="5"/>
  <c r="H1348" i="5"/>
  <c r="I1348" i="5"/>
  <c r="G1348" i="5"/>
  <c r="R1348" i="5"/>
  <c r="S1355" i="5"/>
  <c r="F1361" i="5"/>
  <c r="H1361" i="5"/>
  <c r="G1361" i="5"/>
  <c r="I1361" i="5"/>
  <c r="H1381" i="5"/>
  <c r="J1381" i="5"/>
  <c r="F1381" i="5"/>
  <c r="R1381" i="5"/>
  <c r="G1381" i="5"/>
  <c r="S1392" i="5"/>
  <c r="S1397" i="5"/>
  <c r="S1407" i="5"/>
  <c r="S1413" i="5"/>
  <c r="S1432" i="5"/>
  <c r="R1453" i="5"/>
  <c r="J1453" i="5"/>
  <c r="R1460" i="5"/>
  <c r="J1460" i="5"/>
  <c r="G1460" i="5"/>
  <c r="F1460" i="5"/>
  <c r="H1460" i="5"/>
  <c r="S1484" i="5"/>
  <c r="S1508" i="5"/>
  <c r="J1541" i="5"/>
  <c r="S1548" i="5"/>
  <c r="J1573" i="5"/>
  <c r="I1573" i="5"/>
  <c r="R1573" i="5"/>
  <c r="G1573" i="5"/>
  <c r="S1586" i="5"/>
  <c r="H1605" i="5"/>
  <c r="I1605" i="5"/>
  <c r="J1605" i="5"/>
  <c r="R1605" i="5"/>
  <c r="S1612" i="5"/>
  <c r="S1618" i="5"/>
  <c r="S1625" i="5"/>
  <c r="I1637" i="5"/>
  <c r="I1669" i="5"/>
  <c r="S1689" i="5"/>
  <c r="R1701" i="5"/>
  <c r="G1701" i="5"/>
  <c r="H1701" i="5"/>
  <c r="I1701" i="5"/>
  <c r="S1708" i="5"/>
  <c r="R1713" i="5"/>
  <c r="J1713" i="5"/>
  <c r="F1713" i="5"/>
  <c r="I1713" i="5"/>
  <c r="G1713" i="5"/>
  <c r="J1718" i="5"/>
  <c r="S1724" i="5"/>
  <c r="S1739" i="5"/>
  <c r="G1750" i="5"/>
  <c r="H1750" i="5"/>
  <c r="R1750" i="5"/>
  <c r="S1757" i="5"/>
  <c r="R1761" i="5"/>
  <c r="H1761" i="5"/>
  <c r="J1761" i="5"/>
  <c r="F1761" i="5"/>
  <c r="S1768" i="5"/>
  <c r="S1774" i="5"/>
  <c r="S1780" i="5"/>
  <c r="S1791" i="5"/>
  <c r="S1797" i="5"/>
  <c r="S1803" i="5"/>
  <c r="F1809" i="5"/>
  <c r="I1809" i="5"/>
  <c r="S1832" i="5"/>
  <c r="S1842" i="5"/>
  <c r="S1855" i="5"/>
  <c r="S1872" i="5"/>
  <c r="S1879" i="5"/>
  <c r="S1925" i="5"/>
  <c r="S1931" i="5"/>
  <c r="R1937" i="5"/>
  <c r="H1937" i="5"/>
  <c r="J1937" i="5"/>
  <c r="F1937" i="5"/>
  <c r="G1937" i="5"/>
  <c r="I1937" i="5"/>
  <c r="R1949" i="5"/>
  <c r="H1949" i="5"/>
  <c r="J1949" i="5"/>
  <c r="S1955" i="5"/>
  <c r="R1961" i="5"/>
  <c r="J1961" i="5"/>
  <c r="F1961" i="5"/>
  <c r="G1961" i="5"/>
  <c r="I1961" i="5"/>
  <c r="S1969" i="5"/>
  <c r="H1974" i="5"/>
  <c r="I1974" i="5"/>
  <c r="R1974" i="5"/>
  <c r="S1980" i="5"/>
  <c r="S1986" i="5"/>
  <c r="S1993" i="5"/>
  <c r="S2006" i="5"/>
  <c r="S2013" i="5"/>
  <c r="S2031" i="5"/>
  <c r="S2038" i="5"/>
  <c r="S2045" i="5"/>
  <c r="S2052" i="5"/>
  <c r="S2058" i="5"/>
  <c r="S2065" i="5"/>
  <c r="S2071" i="5"/>
  <c r="S2082" i="5"/>
  <c r="S2096" i="5"/>
  <c r="J2101" i="5"/>
  <c r="H2101" i="5"/>
  <c r="G2101" i="5"/>
  <c r="R2101" i="5"/>
  <c r="F2101" i="5"/>
  <c r="I2101" i="5"/>
  <c r="S2108" i="5"/>
  <c r="S2114" i="5"/>
  <c r="S2120" i="5"/>
  <c r="S2126" i="5"/>
  <c r="S2159" i="5"/>
  <c r="I2165" i="5"/>
  <c r="G2165" i="5"/>
  <c r="S2179" i="5"/>
  <c r="S2192" i="5"/>
  <c r="S2206" i="5"/>
  <c r="S2221" i="5"/>
  <c r="S2301" i="5"/>
  <c r="S2309" i="5"/>
  <c r="S2316" i="5"/>
  <c r="S2427" i="5"/>
  <c r="S2435" i="5"/>
  <c r="S2443" i="5"/>
  <c r="F2449" i="5"/>
  <c r="G2449" i="5"/>
  <c r="H76" i="5"/>
  <c r="H140" i="5"/>
  <c r="H204" i="5"/>
  <c r="J846" i="5"/>
  <c r="J1070" i="5"/>
  <c r="R1189" i="5"/>
  <c r="F1221" i="5"/>
  <c r="F1253" i="5"/>
  <c r="J1285" i="5"/>
  <c r="F1317" i="5"/>
  <c r="F54" i="5"/>
  <c r="F118" i="5"/>
  <c r="H733" i="5"/>
  <c r="F994" i="5"/>
  <c r="F66" i="5"/>
  <c r="J1972" i="5"/>
  <c r="I853" i="5"/>
  <c r="H1966" i="5"/>
  <c r="F1485" i="5"/>
  <c r="G393" i="5"/>
  <c r="I1453" i="5"/>
  <c r="F1573" i="5"/>
  <c r="R1579" i="5"/>
  <c r="H1972" i="5"/>
  <c r="G333" i="5"/>
  <c r="R1619" i="5"/>
  <c r="H903" i="5"/>
  <c r="G994" i="5"/>
  <c r="F774" i="5"/>
  <c r="F418" i="5"/>
  <c r="I798" i="5"/>
  <c r="J1189" i="5"/>
  <c r="I182" i="5"/>
  <c r="H727" i="5"/>
  <c r="J1485" i="5"/>
  <c r="I333" i="5"/>
  <c r="H393" i="5"/>
  <c r="H868" i="5"/>
  <c r="H1041" i="5"/>
  <c r="S795" i="5"/>
  <c r="G649" i="5"/>
  <c r="G1041" i="5"/>
  <c r="G1761" i="5"/>
  <c r="S1554" i="5"/>
  <c r="R2155" i="5"/>
  <c r="R2132" i="5"/>
  <c r="J2132" i="5"/>
  <c r="F2132" i="5"/>
  <c r="I1987" i="5"/>
  <c r="F1987" i="5"/>
  <c r="I1947" i="5"/>
  <c r="J1947" i="5"/>
  <c r="R1947" i="5"/>
  <c r="I1876" i="5"/>
  <c r="J1876" i="5"/>
  <c r="R1876" i="5"/>
  <c r="F1876" i="5"/>
  <c r="G1876" i="5"/>
  <c r="G1843" i="5"/>
  <c r="I1843" i="5"/>
  <c r="J1843" i="5"/>
  <c r="F1843" i="5"/>
  <c r="I1772" i="5"/>
  <c r="H1772" i="5"/>
  <c r="J1772" i="5"/>
  <c r="R1772" i="5"/>
  <c r="F1772" i="5"/>
  <c r="G1772" i="5"/>
  <c r="I1747" i="5"/>
  <c r="G1747" i="5"/>
  <c r="J1747" i="5"/>
  <c r="F1747" i="5"/>
  <c r="G1691" i="5"/>
  <c r="G727" i="5"/>
  <c r="G418" i="5"/>
  <c r="J774" i="5"/>
  <c r="H798" i="5"/>
  <c r="F1006" i="5"/>
  <c r="I1285" i="5"/>
  <c r="I54" i="5"/>
  <c r="I118" i="5"/>
  <c r="H669" i="5"/>
  <c r="R727" i="5"/>
  <c r="G575" i="5"/>
  <c r="I66" i="5"/>
  <c r="R853" i="5"/>
  <c r="F1966" i="5"/>
  <c r="G2219" i="5"/>
  <c r="H333" i="5"/>
  <c r="R393" i="5"/>
  <c r="I2381" i="5"/>
  <c r="G1302" i="5"/>
  <c r="R684" i="5"/>
  <c r="G306" i="5"/>
  <c r="J418" i="5"/>
  <c r="I846" i="5"/>
  <c r="I1221" i="5"/>
  <c r="I1253" i="5"/>
  <c r="H1285" i="5"/>
  <c r="I1317" i="5"/>
  <c r="F669" i="5"/>
  <c r="F727" i="5"/>
  <c r="H964" i="5"/>
  <c r="J575" i="5"/>
  <c r="I1972" i="5"/>
  <c r="F853" i="5"/>
  <c r="R1966" i="5"/>
  <c r="R333" i="5"/>
  <c r="F393" i="5"/>
  <c r="H1573" i="5"/>
  <c r="S1599" i="5"/>
  <c r="S1387" i="5"/>
  <c r="F1132" i="5"/>
  <c r="S945" i="5"/>
  <c r="G1980" i="5"/>
  <c r="H1980" i="5"/>
  <c r="I306" i="5"/>
  <c r="H846" i="5"/>
  <c r="I1189" i="5"/>
  <c r="H1221" i="5"/>
  <c r="H1253" i="5"/>
  <c r="H1317" i="5"/>
  <c r="H182" i="5"/>
  <c r="I994" i="5"/>
  <c r="R964" i="5"/>
  <c r="R575" i="5"/>
  <c r="F1972" i="5"/>
  <c r="H853" i="5"/>
  <c r="I1966" i="5"/>
  <c r="G1132" i="5"/>
  <c r="I1381" i="5"/>
  <c r="R1009" i="5"/>
  <c r="G1774" i="5"/>
  <c r="J1774" i="5"/>
  <c r="R2414" i="5"/>
  <c r="F2414" i="5"/>
  <c r="H2414" i="5"/>
  <c r="I2414" i="5"/>
  <c r="J1565" i="5"/>
  <c r="G1324" i="5"/>
  <c r="F1565" i="5"/>
  <c r="J1324" i="5"/>
  <c r="J1629" i="5"/>
  <c r="H1324" i="5"/>
  <c r="H1365" i="5"/>
  <c r="H1471" i="5"/>
  <c r="G1365" i="5"/>
  <c r="J1597" i="5"/>
  <c r="R1471" i="5"/>
  <c r="G63" i="5"/>
  <c r="F71" i="5"/>
  <c r="I2077" i="5"/>
  <c r="F1324" i="5"/>
  <c r="F63" i="5"/>
  <c r="R951" i="5"/>
  <c r="G165" i="5"/>
  <c r="R654" i="5"/>
  <c r="H2496" i="5"/>
  <c r="F2497" i="5"/>
  <c r="R2497" i="5"/>
  <c r="J1524" i="5"/>
  <c r="R628" i="5"/>
  <c r="R41" i="5"/>
  <c r="S1496" i="5"/>
  <c r="R1700" i="5"/>
  <c r="S493" i="5"/>
  <c r="S479" i="5"/>
  <c r="S1410" i="5"/>
  <c r="S412" i="5"/>
  <c r="S1444" i="5"/>
  <c r="I113" i="5"/>
  <c r="F383" i="5"/>
  <c r="I1524" i="5"/>
  <c r="R2332" i="5"/>
  <c r="S405" i="5"/>
  <c r="G41" i="5"/>
  <c r="G628" i="5"/>
  <c r="S519" i="5"/>
  <c r="S251" i="5"/>
  <c r="R564" i="5"/>
  <c r="S872" i="5"/>
  <c r="G877" i="5"/>
  <c r="F877" i="5"/>
  <c r="S233" i="5"/>
  <c r="S1512" i="5"/>
  <c r="S1374" i="5"/>
  <c r="G383" i="5"/>
  <c r="H1524" i="5"/>
  <c r="F2332" i="5"/>
  <c r="S433" i="5"/>
  <c r="I569" i="5"/>
  <c r="H628" i="5"/>
  <c r="G865" i="5"/>
  <c r="S1450" i="5"/>
  <c r="S640" i="5"/>
  <c r="S1394" i="5"/>
  <c r="S553" i="5"/>
  <c r="G593" i="5"/>
  <c r="G564" i="5"/>
  <c r="J877" i="5"/>
  <c r="S740" i="5"/>
  <c r="I41" i="5"/>
  <c r="I865" i="5"/>
  <c r="G2479" i="5"/>
  <c r="I2367" i="5"/>
  <c r="G2239" i="5"/>
  <c r="G2207" i="5"/>
  <c r="I2199" i="5"/>
  <c r="H2199" i="5"/>
  <c r="J2199" i="5"/>
  <c r="R2199" i="5"/>
  <c r="F2199" i="5"/>
  <c r="G2175" i="5"/>
  <c r="F2143" i="5"/>
  <c r="J2135" i="5"/>
  <c r="G2063" i="5"/>
  <c r="F2039" i="5"/>
  <c r="I2039" i="5"/>
  <c r="G2023" i="5"/>
  <c r="F1975" i="5"/>
  <c r="F1967" i="5"/>
  <c r="G1959" i="5"/>
  <c r="G1951" i="5"/>
  <c r="R1943" i="5"/>
  <c r="G1935" i="5"/>
  <c r="J1927" i="5"/>
  <c r="H1911" i="5"/>
  <c r="G1887" i="5"/>
  <c r="I1879" i="5"/>
  <c r="G1871" i="5"/>
  <c r="G1863" i="5"/>
  <c r="F1847" i="5"/>
  <c r="G1839" i="5"/>
  <c r="G1831" i="5"/>
  <c r="G1815" i="5"/>
  <c r="J1807" i="5"/>
  <c r="G1799" i="5"/>
  <c r="G1783" i="5"/>
  <c r="G1767" i="5"/>
  <c r="G1727" i="5"/>
  <c r="G1695" i="5"/>
  <c r="F1623" i="5"/>
  <c r="H1607" i="5"/>
  <c r="H1567" i="5"/>
  <c r="F1551" i="5"/>
  <c r="H1519" i="5"/>
  <c r="H1511" i="5"/>
  <c r="F1495" i="5"/>
  <c r="J1375" i="5"/>
  <c r="G1367" i="5"/>
  <c r="G1359" i="5"/>
  <c r="R1359" i="5"/>
  <c r="J1359" i="5"/>
  <c r="F1359" i="5"/>
  <c r="H1359" i="5"/>
  <c r="I1359" i="5"/>
  <c r="I1295" i="5"/>
  <c r="H1295" i="5"/>
  <c r="J1191" i="5"/>
  <c r="I1191" i="5"/>
  <c r="H1191" i="5"/>
  <c r="H1159" i="5"/>
  <c r="F1159" i="5"/>
  <c r="R1159" i="5"/>
  <c r="I1151" i="5"/>
  <c r="H991" i="5"/>
  <c r="F919" i="5"/>
  <c r="R919" i="5"/>
  <c r="R799" i="5"/>
  <c r="R95" i="5"/>
  <c r="J1591" i="5"/>
  <c r="G2004" i="5"/>
  <c r="F2004" i="5"/>
  <c r="H2004" i="5"/>
  <c r="I2004" i="5"/>
  <c r="S1880" i="5"/>
  <c r="S1886" i="5"/>
  <c r="R1913" i="5"/>
  <c r="G1913" i="5"/>
  <c r="I1913" i="5"/>
  <c r="H1913" i="5"/>
  <c r="J1913" i="5"/>
  <c r="F1913" i="5"/>
  <c r="H1925" i="5"/>
  <c r="R1925" i="5"/>
  <c r="S2235" i="5"/>
  <c r="I2462" i="5"/>
  <c r="J2462" i="5"/>
  <c r="F2462" i="5"/>
  <c r="H2462" i="5"/>
  <c r="G2462" i="5"/>
  <c r="R1679" i="5"/>
  <c r="I1421" i="5"/>
  <c r="J1421" i="5"/>
  <c r="G1421" i="5"/>
  <c r="I927" i="5"/>
  <c r="H1031" i="5"/>
  <c r="F415" i="5"/>
  <c r="S1851" i="5"/>
  <c r="S1857" i="5"/>
  <c r="I1862" i="5"/>
  <c r="H1862" i="5"/>
  <c r="G1862" i="5"/>
  <c r="F1862" i="5"/>
  <c r="R1862" i="5"/>
  <c r="R2406" i="5"/>
  <c r="G2406" i="5"/>
  <c r="R2126" i="5"/>
  <c r="H2126" i="5"/>
  <c r="R2094" i="5"/>
  <c r="H2094" i="5"/>
  <c r="I1950" i="5"/>
  <c r="F1950" i="5"/>
  <c r="J1950" i="5"/>
  <c r="G1950" i="5"/>
  <c r="H1950" i="5"/>
  <c r="J1926" i="5"/>
  <c r="H1926" i="5"/>
  <c r="F1926" i="5"/>
  <c r="H1878" i="5"/>
  <c r="F1878" i="5"/>
  <c r="H1846" i="5"/>
  <c r="R1846" i="5"/>
  <c r="S723" i="5"/>
  <c r="J734" i="5"/>
  <c r="F734" i="5"/>
  <c r="R734" i="5"/>
  <c r="R740" i="5"/>
  <c r="F740" i="5"/>
  <c r="H740" i="5"/>
  <c r="J740" i="5"/>
  <c r="I740" i="5"/>
  <c r="S792" i="5"/>
  <c r="S800" i="5"/>
  <c r="S988" i="5"/>
  <c r="S994" i="5"/>
  <c r="S1001" i="5"/>
  <c r="S1033" i="5"/>
  <c r="F1045" i="5"/>
  <c r="I1045" i="5"/>
  <c r="S1052" i="5"/>
  <c r="S1065" i="5"/>
  <c r="S1094" i="5"/>
  <c r="S1135" i="5"/>
  <c r="H1140" i="5"/>
  <c r="J1140" i="5"/>
  <c r="S1145" i="5"/>
  <c r="S1155" i="5"/>
  <c r="S1335" i="5"/>
  <c r="S1390" i="5"/>
  <c r="S1400" i="5"/>
  <c r="S1422" i="5"/>
  <c r="H1444" i="5"/>
  <c r="R1444" i="5"/>
  <c r="G1444" i="5"/>
  <c r="S1552" i="5"/>
  <c r="F1609" i="5"/>
  <c r="G1609" i="5"/>
  <c r="S1622" i="5"/>
  <c r="G1641" i="5"/>
  <c r="F1641" i="5"/>
  <c r="J1641" i="5"/>
  <c r="S1680" i="5"/>
  <c r="R1765" i="5"/>
  <c r="G1765" i="5"/>
  <c r="H1765" i="5"/>
  <c r="R1833" i="5"/>
  <c r="H1833" i="5"/>
  <c r="G1833" i="5"/>
  <c r="S636" i="5"/>
  <c r="F653" i="5"/>
  <c r="G653" i="5"/>
  <c r="J653" i="5"/>
  <c r="H653" i="5"/>
  <c r="I653" i="5"/>
  <c r="H660" i="5"/>
  <c r="R660" i="5"/>
  <c r="F660" i="5"/>
  <c r="I660" i="5"/>
  <c r="J660" i="5"/>
  <c r="S671" i="5"/>
  <c r="F694" i="5"/>
  <c r="R694" i="5"/>
  <c r="H694" i="5"/>
  <c r="I694" i="5"/>
  <c r="F700" i="5"/>
  <c r="R700" i="5"/>
  <c r="H700" i="5"/>
  <c r="S2124" i="5"/>
  <c r="I2129" i="5"/>
  <c r="R2129" i="5"/>
  <c r="H2129" i="5"/>
  <c r="S2156" i="5"/>
  <c r="S2176" i="5"/>
  <c r="S2188" i="5"/>
  <c r="R2485" i="5"/>
  <c r="F2485" i="5"/>
  <c r="G2485" i="5"/>
  <c r="I734" i="5"/>
  <c r="S381" i="5"/>
  <c r="S394" i="5"/>
  <c r="S415" i="5"/>
  <c r="S423" i="5"/>
  <c r="S429" i="5"/>
  <c r="G461" i="5"/>
  <c r="I461" i="5"/>
  <c r="J481" i="5"/>
  <c r="S529" i="5"/>
  <c r="S536" i="5"/>
  <c r="S549" i="5"/>
  <c r="S555" i="5"/>
  <c r="S561" i="5"/>
  <c r="H577" i="5"/>
  <c r="R577" i="5"/>
  <c r="G577" i="5"/>
  <c r="S583" i="5"/>
  <c r="F589" i="5"/>
  <c r="I589" i="5"/>
  <c r="H589" i="5"/>
  <c r="R589" i="5"/>
  <c r="G589" i="5"/>
  <c r="S625" i="5"/>
  <c r="S2042" i="5"/>
  <c r="R2049" i="5"/>
  <c r="J2049" i="5"/>
  <c r="R2068" i="5"/>
  <c r="G2068" i="5"/>
  <c r="J2093" i="5"/>
  <c r="F2093" i="5"/>
  <c r="H2093" i="5"/>
  <c r="I2093" i="5"/>
  <c r="G2093" i="5"/>
  <c r="R2093" i="5"/>
  <c r="G2117" i="5"/>
  <c r="J2117" i="5"/>
  <c r="I2117" i="5"/>
  <c r="H2117" i="5"/>
  <c r="H2337" i="5"/>
  <c r="G2337" i="5"/>
  <c r="J2337" i="5"/>
  <c r="I2337" i="5"/>
  <c r="G2281" i="5"/>
  <c r="I2281" i="5"/>
  <c r="H2281" i="5"/>
  <c r="R2281" i="5"/>
  <c r="F2281" i="5"/>
  <c r="H734" i="5"/>
  <c r="S247" i="5"/>
  <c r="S269" i="5"/>
  <c r="S275" i="5"/>
  <c r="S281" i="5"/>
  <c r="S313" i="5"/>
  <c r="S329" i="5"/>
  <c r="S343" i="5"/>
  <c r="S746" i="5"/>
  <c r="F85" i="5"/>
  <c r="R85" i="5"/>
  <c r="H2329" i="5"/>
  <c r="G2329" i="5"/>
  <c r="J2329" i="5"/>
  <c r="I2329" i="5"/>
  <c r="S2416" i="5"/>
  <c r="S2424" i="5"/>
  <c r="S2464" i="5"/>
  <c r="S2472" i="5"/>
  <c r="S626" i="5"/>
  <c r="J1648" i="5"/>
  <c r="H1648" i="5"/>
  <c r="F1648" i="5"/>
  <c r="H1520" i="5"/>
  <c r="R1646" i="5"/>
  <c r="I1646" i="5"/>
  <c r="G526" i="5"/>
  <c r="R526" i="5"/>
  <c r="J526" i="5"/>
  <c r="I482" i="5"/>
  <c r="H482" i="5"/>
  <c r="F482" i="5"/>
  <c r="G482" i="5"/>
  <c r="H397" i="5"/>
  <c r="I397" i="5"/>
  <c r="R397" i="5"/>
  <c r="F921" i="5"/>
  <c r="G921" i="5"/>
  <c r="S2173" i="5"/>
  <c r="S2180" i="5"/>
  <c r="F2185" i="5"/>
  <c r="H2185" i="5"/>
  <c r="S2193" i="5"/>
  <c r="S2200" i="5"/>
  <c r="S2233" i="5"/>
  <c r="R2238" i="5"/>
  <c r="H2238" i="5"/>
  <c r="J2238" i="5"/>
  <c r="F2238" i="5"/>
  <c r="G2238" i="5"/>
  <c r="I2238" i="5"/>
  <c r="S2246" i="5"/>
  <c r="S2254" i="5"/>
  <c r="J2260" i="5"/>
  <c r="R2260" i="5"/>
  <c r="F2260" i="5"/>
  <c r="S2268" i="5"/>
  <c r="S2282" i="5"/>
  <c r="S2304" i="5"/>
  <c r="S2311" i="5"/>
  <c r="S2334" i="5"/>
  <c r="S2342" i="5"/>
  <c r="S2358" i="5"/>
  <c r="S2389" i="5"/>
  <c r="S2405" i="5"/>
  <c r="S2413" i="5"/>
  <c r="S2421" i="5"/>
  <c r="S2461" i="5"/>
  <c r="S2477" i="5"/>
  <c r="S2485" i="5"/>
  <c r="S2493" i="5"/>
  <c r="H2405" i="5"/>
  <c r="G2405" i="5"/>
  <c r="J2345" i="5"/>
  <c r="R2345" i="5"/>
  <c r="F2325" i="5"/>
  <c r="R2325" i="5"/>
  <c r="H2214" i="5"/>
  <c r="I2214" i="5"/>
  <c r="G2166" i="5"/>
  <c r="F2166" i="5"/>
  <c r="H2127" i="5"/>
  <c r="J2127" i="5"/>
  <c r="R2127" i="5"/>
  <c r="F2127" i="5"/>
  <c r="G2127" i="5"/>
  <c r="G2079" i="5"/>
  <c r="I2079" i="5"/>
  <c r="H2079" i="5"/>
  <c r="J2079" i="5"/>
  <c r="G1903" i="5"/>
  <c r="H1903" i="5"/>
  <c r="R1903" i="5"/>
  <c r="J1903" i="5"/>
  <c r="R1135" i="5"/>
  <c r="I1135" i="5"/>
  <c r="G2490" i="5"/>
  <c r="H2474" i="5"/>
  <c r="G2466" i="5"/>
  <c r="F2450" i="5"/>
  <c r="G2442" i="5"/>
  <c r="G2434" i="5"/>
  <c r="J2418" i="5"/>
  <c r="J2354" i="5"/>
  <c r="F2290" i="5"/>
  <c r="I2290" i="5"/>
  <c r="R2282" i="5"/>
  <c r="I2282" i="5"/>
  <c r="G2258" i="5"/>
  <c r="G2242" i="5"/>
  <c r="G2194" i="5"/>
  <c r="I2194" i="5"/>
  <c r="R2178" i="5"/>
  <c r="H2178" i="5"/>
  <c r="I2114" i="5"/>
  <c r="I2098" i="5"/>
  <c r="F2082" i="5"/>
  <c r="F2074" i="5"/>
  <c r="R2034" i="5"/>
  <c r="I2026" i="5"/>
  <c r="G1930" i="5"/>
  <c r="R1866" i="5"/>
  <c r="G1858" i="5"/>
  <c r="R1842" i="5"/>
  <c r="I1810" i="5"/>
  <c r="H1802" i="5"/>
  <c r="H1794" i="5"/>
  <c r="I1762" i="5"/>
  <c r="H1746" i="5"/>
  <c r="H1722" i="5"/>
  <c r="G1650" i="5"/>
  <c r="R1418" i="5"/>
  <c r="G1402" i="5"/>
  <c r="R1386" i="5"/>
  <c r="J1370" i="5"/>
  <c r="I1502" i="5"/>
  <c r="H1502" i="5"/>
  <c r="F1502" i="5"/>
  <c r="F1143" i="5"/>
  <c r="G791" i="5"/>
  <c r="G2441" i="5"/>
  <c r="F2409" i="5"/>
  <c r="I2271" i="5"/>
  <c r="H975" i="5"/>
  <c r="F55" i="5"/>
  <c r="J2409" i="5"/>
  <c r="G1648" i="5"/>
  <c r="F1520" i="5"/>
  <c r="G1502" i="5"/>
  <c r="S2319" i="5"/>
  <c r="H1438" i="5"/>
  <c r="F1438" i="5"/>
  <c r="R1518" i="5"/>
  <c r="I277" i="5"/>
  <c r="F277" i="5"/>
  <c r="G2409" i="5"/>
  <c r="J1255" i="5"/>
  <c r="H2409" i="5"/>
  <c r="R2441" i="5"/>
  <c r="J1520" i="5"/>
  <c r="J1684" i="5"/>
  <c r="R1684" i="5"/>
  <c r="I477" i="5"/>
  <c r="J477" i="5"/>
  <c r="H477" i="5"/>
  <c r="F477" i="5"/>
  <c r="R249" i="5"/>
  <c r="G249" i="5"/>
  <c r="F1252" i="5"/>
  <c r="G1252" i="5"/>
  <c r="H1252" i="5"/>
  <c r="J1252" i="5"/>
  <c r="F2079" i="5"/>
  <c r="G2137" i="5"/>
  <c r="J2137" i="5"/>
  <c r="R2137" i="5"/>
  <c r="H1417" i="5"/>
  <c r="G1417" i="5"/>
  <c r="I1417" i="5"/>
  <c r="J1407" i="5"/>
  <c r="I2441" i="5"/>
  <c r="I1648" i="5"/>
  <c r="I2409" i="5"/>
  <c r="I2127" i="5"/>
  <c r="R2079" i="5"/>
  <c r="J2153" i="5"/>
  <c r="H2153" i="5"/>
  <c r="R1520" i="5"/>
  <c r="I1520" i="5"/>
  <c r="J1231" i="5"/>
  <c r="F1535" i="5"/>
  <c r="H1655" i="5"/>
  <c r="H543" i="5"/>
  <c r="F1407" i="5"/>
  <c r="G1566" i="5"/>
  <c r="F1566" i="5"/>
  <c r="I1330" i="5"/>
  <c r="I1290" i="5"/>
  <c r="H1274" i="5"/>
  <c r="J1210" i="5"/>
  <c r="G1170" i="5"/>
  <c r="J1082" i="5"/>
  <c r="G922" i="5"/>
  <c r="R778" i="5"/>
  <c r="S1256" i="5"/>
  <c r="S1269" i="5"/>
  <c r="I1286" i="5"/>
  <c r="R1286" i="5"/>
  <c r="H1286" i="5"/>
  <c r="S1299" i="5"/>
  <c r="G1310" i="5"/>
  <c r="F1310" i="5"/>
  <c r="R1310" i="5"/>
  <c r="S1322" i="5"/>
  <c r="S1328" i="5"/>
  <c r="S1340" i="5"/>
  <c r="S1345" i="5"/>
  <c r="S1351" i="5"/>
  <c r="S1364" i="5"/>
  <c r="S1378" i="5"/>
  <c r="J1414" i="5"/>
  <c r="R1414" i="5"/>
  <c r="S1456" i="5"/>
  <c r="S1518" i="5"/>
  <c r="S1557" i="5"/>
  <c r="S1595" i="5"/>
  <c r="S1621" i="5"/>
  <c r="S1627" i="5"/>
  <c r="J1665" i="5"/>
  <c r="I1665" i="5"/>
  <c r="S1678" i="5"/>
  <c r="G1741" i="5"/>
  <c r="S1753" i="5"/>
  <c r="H1758" i="5"/>
  <c r="I1758" i="5"/>
  <c r="S1861" i="5"/>
  <c r="F1990" i="5"/>
  <c r="J1990" i="5"/>
  <c r="I1990" i="5"/>
  <c r="S2015" i="5"/>
  <c r="F2033" i="5"/>
  <c r="J2033" i="5"/>
  <c r="S909" i="5"/>
  <c r="H929" i="5"/>
  <c r="R929" i="5"/>
  <c r="F929" i="5"/>
  <c r="I929" i="5"/>
  <c r="G993" i="5"/>
  <c r="H993" i="5"/>
  <c r="I993" i="5"/>
  <c r="S1006" i="5"/>
  <c r="S1013" i="5"/>
  <c r="S1019" i="5"/>
  <c r="I1025" i="5"/>
  <c r="G1057" i="5"/>
  <c r="J1057" i="5"/>
  <c r="R1057" i="5"/>
  <c r="F1057" i="5"/>
  <c r="S1064" i="5"/>
  <c r="S1070" i="5"/>
  <c r="S1093" i="5"/>
  <c r="S1098" i="5"/>
  <c r="S1109" i="5"/>
  <c r="H1113" i="5"/>
  <c r="S1119" i="5"/>
  <c r="H1124" i="5"/>
  <c r="G1124" i="5"/>
  <c r="J1124" i="5"/>
  <c r="R1124" i="5"/>
  <c r="R1149" i="5"/>
  <c r="S1154" i="5"/>
  <c r="S1159" i="5"/>
  <c r="S1165" i="5"/>
  <c r="S1172" i="5"/>
  <c r="S1222" i="5"/>
  <c r="H1010" i="5"/>
  <c r="J546" i="5"/>
  <c r="S522" i="5"/>
  <c r="S839" i="5"/>
  <c r="S847" i="5"/>
  <c r="S853" i="5"/>
  <c r="S859" i="5"/>
  <c r="S885" i="5"/>
  <c r="S891" i="5"/>
  <c r="S897" i="5"/>
  <c r="I908" i="5"/>
  <c r="J908" i="5"/>
  <c r="F37" i="5"/>
  <c r="R73" i="5"/>
  <c r="H73" i="5"/>
  <c r="I73" i="5"/>
  <c r="G73" i="5"/>
  <c r="F137" i="5"/>
  <c r="H137" i="5"/>
  <c r="I137" i="5"/>
  <c r="G137" i="5"/>
  <c r="R137" i="5"/>
  <c r="S189" i="5"/>
  <c r="S195" i="5"/>
  <c r="S235" i="5"/>
  <c r="S241" i="5"/>
  <c r="S255" i="5"/>
  <c r="F329" i="5"/>
  <c r="I329" i="5"/>
  <c r="H329" i="5"/>
  <c r="G329" i="5"/>
  <c r="H381" i="5"/>
  <c r="I381" i="5"/>
  <c r="F388" i="5"/>
  <c r="H388" i="5"/>
  <c r="I388" i="5"/>
  <c r="R388" i="5"/>
  <c r="G388" i="5"/>
  <c r="S395" i="5"/>
  <c r="S408" i="5"/>
  <c r="S448" i="5"/>
  <c r="S476" i="5"/>
  <c r="S497" i="5"/>
  <c r="I572" i="5"/>
  <c r="F572" i="5"/>
  <c r="G572" i="5"/>
  <c r="H572" i="5"/>
  <c r="J572" i="5"/>
  <c r="R572" i="5"/>
  <c r="S584" i="5"/>
  <c r="S608" i="5"/>
  <c r="R613" i="5"/>
  <c r="G613" i="5"/>
  <c r="H613" i="5"/>
  <c r="F613" i="5"/>
  <c r="J613" i="5"/>
  <c r="S620" i="5"/>
  <c r="I625" i="5"/>
  <c r="R625" i="5"/>
  <c r="G625" i="5"/>
  <c r="S649" i="5"/>
  <c r="S684" i="5"/>
  <c r="S701" i="5"/>
  <c r="S707" i="5"/>
  <c r="S718" i="5"/>
  <c r="S724" i="5"/>
  <c r="S735" i="5"/>
  <c r="R758" i="5"/>
  <c r="G758" i="5"/>
  <c r="H758" i="5"/>
  <c r="I758" i="5"/>
  <c r="S773" i="5"/>
  <c r="S786" i="5"/>
  <c r="G929" i="5"/>
  <c r="J1010" i="5"/>
  <c r="I1058" i="5"/>
  <c r="R546" i="5"/>
  <c r="S207" i="5"/>
  <c r="S188" i="5"/>
  <c r="I49" i="5"/>
  <c r="F1093" i="5"/>
  <c r="H1093" i="5"/>
  <c r="S579" i="5"/>
  <c r="H1766" i="5"/>
  <c r="I1766" i="5"/>
  <c r="J1766" i="5"/>
  <c r="F1766" i="5"/>
  <c r="G1766"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R1510" i="5"/>
  <c r="I1510" i="5"/>
  <c r="J1510" i="5"/>
  <c r="G1510" i="5"/>
  <c r="H1510" i="5"/>
  <c r="R1478" i="5"/>
  <c r="F1478" i="5"/>
  <c r="J1478" i="5"/>
  <c r="I1478" i="5"/>
  <c r="R1446" i="5"/>
  <c r="H1446" i="5"/>
  <c r="F2297" i="5"/>
  <c r="R2297" i="5"/>
  <c r="H2297" i="5"/>
  <c r="J2297" i="5"/>
  <c r="G2297" i="5"/>
  <c r="H1901" i="5"/>
  <c r="J1901" i="5"/>
  <c r="R1901" i="5"/>
  <c r="G1901" i="5"/>
  <c r="I1901" i="5"/>
  <c r="F1901" i="5"/>
  <c r="G1030" i="5"/>
  <c r="J1030" i="5"/>
  <c r="F1030" i="5"/>
  <c r="R1030" i="5"/>
  <c r="H1030" i="5"/>
  <c r="I1030" i="5"/>
  <c r="G966" i="5"/>
  <c r="J966" i="5"/>
  <c r="F966" i="5"/>
  <c r="R966" i="5"/>
  <c r="H966" i="5"/>
  <c r="I966" i="5"/>
  <c r="I430" i="5"/>
  <c r="G430" i="5"/>
  <c r="H430" i="5"/>
  <c r="F430" i="5"/>
  <c r="J430" i="5"/>
  <c r="F342" i="5"/>
  <c r="R342" i="5"/>
  <c r="G342" i="5"/>
  <c r="H342" i="5"/>
  <c r="F250" i="5"/>
  <c r="G250" i="5"/>
  <c r="R250" i="5"/>
  <c r="H250" i="5"/>
  <c r="I250" i="5"/>
  <c r="H218" i="5"/>
  <c r="F218" i="5"/>
  <c r="G218" i="5"/>
  <c r="J2349" i="5"/>
  <c r="H2349" i="5"/>
  <c r="G2313" i="5"/>
  <c r="H2313" i="5"/>
  <c r="I2313" i="5"/>
  <c r="J2313" i="5"/>
  <c r="R2313" i="5"/>
  <c r="I975" i="5"/>
  <c r="J975" i="5"/>
  <c r="J1399" i="5"/>
  <c r="F1399" i="5"/>
  <c r="I1399" i="5"/>
  <c r="I2425" i="5"/>
  <c r="J2425" i="5"/>
  <c r="H2425" i="5"/>
  <c r="G2425" i="5"/>
  <c r="R2425" i="5"/>
  <c r="F2427" i="5"/>
  <c r="H2427" i="5"/>
  <c r="I2427" i="5"/>
  <c r="G2427" i="5"/>
  <c r="H2378" i="5"/>
  <c r="G2378" i="5"/>
  <c r="I2378" i="5"/>
  <c r="G2358" i="5"/>
  <c r="I2358" i="5"/>
  <c r="H2358" i="5"/>
  <c r="F2358" i="5"/>
  <c r="G2058" i="5"/>
  <c r="H2058" i="5"/>
  <c r="F2058" i="5"/>
  <c r="J2058" i="5"/>
  <c r="I2058" i="5"/>
  <c r="F647" i="5"/>
  <c r="G1287" i="5"/>
  <c r="J1287" i="5"/>
  <c r="J1631" i="5"/>
  <c r="I1631" i="5"/>
  <c r="F1439" i="5"/>
  <c r="H1439" i="5"/>
  <c r="H359" i="5"/>
  <c r="F359" i="5"/>
  <c r="R1399" i="5"/>
  <c r="I1287" i="5"/>
  <c r="G2260" i="5"/>
  <c r="H2265" i="5"/>
  <c r="I2265" i="5"/>
  <c r="R2265" i="5"/>
  <c r="J2265" i="5"/>
  <c r="F2265" i="5"/>
  <c r="G2265" i="5"/>
  <c r="J1338" i="5"/>
  <c r="R1282" i="5"/>
  <c r="J1258" i="5"/>
  <c r="I1242" i="5"/>
  <c r="H1234" i="5"/>
  <c r="J1218" i="5"/>
  <c r="G1178" i="5"/>
  <c r="J1130" i="5"/>
  <c r="F1130" i="5"/>
  <c r="H1106" i="5"/>
  <c r="F946" i="5"/>
  <c r="F914" i="5"/>
  <c r="F810" i="5"/>
  <c r="G738" i="5"/>
  <c r="G698" i="5"/>
  <c r="G682" i="5"/>
  <c r="I506" i="5"/>
  <c r="R27" i="5"/>
  <c r="F19" i="5"/>
  <c r="R63" i="5"/>
  <c r="I383" i="5"/>
  <c r="G261" i="5"/>
  <c r="I261" i="5"/>
  <c r="I1358" i="5"/>
  <c r="H1358" i="5"/>
  <c r="J1358" i="5"/>
  <c r="G1358" i="5"/>
  <c r="F1364" i="5"/>
  <c r="R1364" i="5"/>
  <c r="J1364" i="5"/>
  <c r="H1364" i="5"/>
  <c r="G1364" i="5"/>
  <c r="I1428" i="5"/>
  <c r="G1428" i="5"/>
  <c r="R1428" i="5"/>
  <c r="J1428" i="5"/>
  <c r="G1557" i="5"/>
  <c r="F1557" i="5"/>
  <c r="J1557" i="5"/>
  <c r="F1653" i="5"/>
  <c r="J1653" i="5"/>
  <c r="H1793" i="5"/>
  <c r="R1805" i="5"/>
  <c r="H1805" i="5"/>
  <c r="G1805" i="5"/>
  <c r="H1822" i="5"/>
  <c r="R1822" i="5"/>
  <c r="I1838" i="5"/>
  <c r="R1838" i="5"/>
  <c r="F1838" i="5"/>
  <c r="G1838" i="5"/>
  <c r="F1902" i="5"/>
  <c r="J1902" i="5"/>
  <c r="G1902" i="5"/>
  <c r="R1902" i="5"/>
  <c r="I1902" i="5"/>
  <c r="H1902" i="5"/>
  <c r="I1908" i="5"/>
  <c r="H1908" i="5"/>
  <c r="J1908" i="5"/>
  <c r="G1908" i="5"/>
  <c r="F1908" i="5"/>
  <c r="R1908" i="5"/>
  <c r="G1942" i="5"/>
  <c r="R1942" i="5"/>
  <c r="J1942" i="5"/>
  <c r="F1942" i="5"/>
  <c r="I1942" i="5"/>
  <c r="H1942" i="5"/>
  <c r="H1996" i="5"/>
  <c r="F1996" i="5"/>
  <c r="G2041" i="5"/>
  <c r="J2041" i="5"/>
  <c r="F2041" i="5"/>
  <c r="R2041" i="5"/>
  <c r="G2061" i="5"/>
  <c r="J2061" i="5"/>
  <c r="H2061" i="5"/>
  <c r="I2061" i="5"/>
  <c r="F2061" i="5"/>
  <c r="H2161" i="5"/>
  <c r="I2161" i="5"/>
  <c r="J2161" i="5"/>
  <c r="R2161" i="5"/>
  <c r="G2161" i="5"/>
  <c r="F2161" i="5"/>
  <c r="H2233" i="5"/>
  <c r="I2233" i="5"/>
  <c r="J2233" i="5"/>
  <c r="G2233" i="5"/>
  <c r="J1471" i="5"/>
  <c r="I1471" i="5"/>
  <c r="I63" i="5"/>
  <c r="H383" i="5"/>
  <c r="I2260" i="5"/>
  <c r="I2249" i="5"/>
  <c r="H2249" i="5"/>
  <c r="R2249" i="5"/>
  <c r="F2249" i="5"/>
  <c r="H644" i="5"/>
  <c r="F644" i="5"/>
  <c r="J644" i="5"/>
  <c r="R644" i="5"/>
  <c r="G644" i="5"/>
  <c r="I644" i="5"/>
  <c r="J702" i="5"/>
  <c r="F702" i="5"/>
  <c r="R702" i="5"/>
  <c r="H702" i="5"/>
  <c r="I702" i="5"/>
  <c r="G702" i="5"/>
  <c r="J742" i="5"/>
  <c r="F742" i="5"/>
  <c r="I742" i="5"/>
  <c r="G742" i="5"/>
  <c r="I748" i="5"/>
  <c r="G748" i="5"/>
  <c r="I873" i="5"/>
  <c r="R873" i="5"/>
  <c r="G873" i="5"/>
  <c r="H873" i="5"/>
  <c r="F969" i="5"/>
  <c r="G969" i="5"/>
  <c r="R969" i="5"/>
  <c r="H1001" i="5"/>
  <c r="I1001" i="5"/>
  <c r="R1001" i="5"/>
  <c r="R1065" i="5"/>
  <c r="H1065" i="5"/>
  <c r="I1094" i="5"/>
  <c r="J1094" i="5"/>
  <c r="F1094" i="5"/>
  <c r="J1166" i="5"/>
  <c r="F1166" i="5"/>
  <c r="R1166" i="5"/>
  <c r="H1166" i="5"/>
  <c r="J1276" i="5"/>
  <c r="I1276" i="5"/>
  <c r="H1276" i="5"/>
  <c r="I1294" i="5"/>
  <c r="J1294" i="5"/>
  <c r="G1294" i="5"/>
  <c r="H1294" i="5"/>
  <c r="F876" i="5"/>
  <c r="J876" i="5"/>
  <c r="F165" i="5"/>
  <c r="R165" i="5"/>
  <c r="H165" i="5"/>
  <c r="R297" i="5"/>
  <c r="I297" i="5"/>
  <c r="G297" i="5"/>
  <c r="G505" i="5"/>
  <c r="I505" i="5"/>
  <c r="I557" i="5"/>
  <c r="J557" i="5"/>
  <c r="H557" i="5"/>
  <c r="F557" i="5"/>
  <c r="G604" i="5"/>
  <c r="H604" i="5"/>
  <c r="F604" i="5"/>
  <c r="R604" i="5"/>
  <c r="J604" i="5"/>
  <c r="I604" i="5"/>
  <c r="F1471" i="5"/>
  <c r="G903" i="5"/>
  <c r="H1527" i="5"/>
  <c r="H63" i="5"/>
  <c r="R383" i="5"/>
  <c r="J597" i="5"/>
  <c r="I649" i="5"/>
  <c r="F637" i="5"/>
  <c r="R573" i="5"/>
  <c r="H113" i="5"/>
  <c r="R1990" i="5"/>
  <c r="G1725" i="5"/>
  <c r="R1758" i="5"/>
  <c r="F718" i="5"/>
  <c r="J1045" i="5"/>
  <c r="R309" i="5"/>
  <c r="R113" i="5"/>
  <c r="J724" i="5"/>
  <c r="G1045" i="5"/>
  <c r="J609" i="5"/>
  <c r="R609" i="5"/>
  <c r="I573" i="5"/>
  <c r="G2185" i="5"/>
  <c r="I2185" i="5"/>
  <c r="H1990" i="5"/>
  <c r="G1781" i="5"/>
  <c r="J2185" i="5"/>
  <c r="G17" i="5"/>
  <c r="I309" i="5"/>
  <c r="I177" i="5"/>
  <c r="I2006" i="5"/>
  <c r="G537" i="5"/>
  <c r="R2185" i="5"/>
  <c r="G1990" i="5"/>
  <c r="I537" i="5"/>
  <c r="H177" i="5"/>
  <c r="F1569" i="5"/>
  <c r="G309" i="5"/>
  <c r="F113" i="5"/>
  <c r="H537" i="5"/>
  <c r="G177" i="5"/>
  <c r="G113" i="5"/>
  <c r="G573" i="5"/>
  <c r="R637" i="5"/>
  <c r="R177" i="5"/>
  <c r="J1980" i="5"/>
  <c r="G1569" i="5"/>
  <c r="G780" i="5"/>
  <c r="H1725" i="5"/>
  <c r="F511" i="5"/>
  <c r="F103" i="5"/>
  <c r="I1143" i="5"/>
  <c r="I1983" i="5"/>
  <c r="J2308" i="5"/>
  <c r="R2308" i="5"/>
  <c r="I2308" i="5"/>
  <c r="G2308" i="5"/>
  <c r="G2251" i="5"/>
  <c r="J2251" i="5"/>
  <c r="I2251" i="5"/>
  <c r="H2251" i="5"/>
  <c r="F630" i="5"/>
  <c r="J630" i="5"/>
  <c r="F1327" i="5"/>
  <c r="R983" i="5"/>
  <c r="J415" i="5"/>
  <c r="R1455" i="5"/>
  <c r="G630" i="5"/>
  <c r="F23" i="5"/>
  <c r="G737" i="5"/>
  <c r="R737" i="5"/>
  <c r="I1599" i="5"/>
  <c r="R1143" i="5"/>
  <c r="R1383" i="5"/>
  <c r="G103" i="5"/>
  <c r="I630" i="5"/>
  <c r="F801" i="5"/>
  <c r="I801" i="5"/>
  <c r="J801" i="5"/>
  <c r="F1350" i="5"/>
  <c r="I1350" i="5"/>
  <c r="H1350" i="5"/>
  <c r="J2429" i="5"/>
  <c r="R2429" i="5"/>
  <c r="I1674" i="5"/>
  <c r="G1143" i="5"/>
  <c r="R103" i="5"/>
  <c r="G1031" i="5"/>
  <c r="J1477" i="5"/>
  <c r="H1477" i="5"/>
  <c r="F1477" i="5"/>
  <c r="I2219" i="5"/>
  <c r="F2219" i="5"/>
  <c r="J2219" i="5"/>
  <c r="H2219" i="5"/>
  <c r="I1837" i="5"/>
  <c r="J1837" i="5"/>
  <c r="H1837" i="5"/>
  <c r="H1383" i="5"/>
  <c r="F791" i="5"/>
  <c r="R1535" i="5"/>
  <c r="R1255" i="5"/>
  <c r="F1255" i="5"/>
  <c r="I791" i="5"/>
  <c r="I55" i="5"/>
  <c r="G801" i="5"/>
  <c r="F25" i="5"/>
  <c r="R25" i="5"/>
  <c r="H25" i="5"/>
  <c r="I25" i="5"/>
  <c r="G25" i="5"/>
  <c r="R51" i="5"/>
  <c r="H51" i="5"/>
  <c r="I51" i="5"/>
  <c r="F57" i="5"/>
  <c r="I57" i="5"/>
  <c r="G57" i="5"/>
  <c r="R57" i="5"/>
  <c r="H57" i="5"/>
  <c r="H1222" i="5"/>
  <c r="I1222" i="5"/>
  <c r="R1345" i="5"/>
  <c r="H1345" i="5"/>
  <c r="G1345" i="5"/>
  <c r="J1345" i="5"/>
  <c r="H1373" i="5"/>
  <c r="G1373" i="5"/>
  <c r="F1373" i="5"/>
  <c r="I1373" i="5"/>
  <c r="H1393" i="5"/>
  <c r="I1398" i="5"/>
  <c r="J1398" i="5"/>
  <c r="F1420" i="5"/>
  <c r="J1420" i="5"/>
  <c r="H1420" i="5"/>
  <c r="I1420" i="5"/>
  <c r="R2473" i="5"/>
  <c r="G2473" i="5"/>
  <c r="H2473" i="5"/>
  <c r="F2473" i="5"/>
  <c r="R2086" i="5"/>
  <c r="H2086" i="5"/>
  <c r="J2395" i="5"/>
  <c r="F2395" i="5"/>
  <c r="I2395" i="5"/>
  <c r="I2387" i="5"/>
  <c r="J2387" i="5"/>
  <c r="G2379" i="5"/>
  <c r="H2355" i="5"/>
  <c r="G2347" i="5"/>
  <c r="G2339" i="5"/>
  <c r="G2323" i="5"/>
  <c r="G2291" i="5"/>
  <c r="H2267" i="5"/>
  <c r="I2267" i="5"/>
  <c r="J2267" i="5"/>
  <c r="R2267" i="5"/>
  <c r="F2267" i="5"/>
  <c r="R2259" i="5"/>
  <c r="J2259" i="5"/>
  <c r="I2107" i="5"/>
  <c r="J2107" i="5"/>
  <c r="G1939" i="5"/>
  <c r="I1923" i="5"/>
  <c r="G1851" i="5"/>
  <c r="R1843" i="5"/>
  <c r="H1843" i="5"/>
  <c r="R1811" i="5"/>
  <c r="H1811" i="5"/>
  <c r="R1795" i="5"/>
  <c r="H1795" i="5"/>
  <c r="R1787" i="5"/>
  <c r="H1787" i="5"/>
  <c r="R1755" i="5"/>
  <c r="H1755" i="5"/>
  <c r="R1747" i="5"/>
  <c r="H1747" i="5"/>
  <c r="G1739" i="5"/>
  <c r="H1731" i="5"/>
  <c r="R1715" i="5"/>
  <c r="H1715" i="5"/>
  <c r="H1707" i="5"/>
  <c r="G1659" i="5"/>
  <c r="G1635" i="5"/>
  <c r="H1603" i="5"/>
  <c r="J1595" i="5"/>
  <c r="J1563" i="5"/>
  <c r="F1563" i="5"/>
  <c r="F1539" i="5"/>
  <c r="J1499" i="5"/>
  <c r="G1467" i="5"/>
  <c r="I1427" i="5"/>
  <c r="R1427" i="5"/>
  <c r="F1419" i="5"/>
  <c r="H1419" i="5"/>
  <c r="R1419" i="5"/>
  <c r="I1419" i="5"/>
  <c r="J1419" i="5"/>
  <c r="I1411" i="5"/>
  <c r="J1411" i="5"/>
  <c r="F1411" i="5"/>
  <c r="H1411" i="5"/>
  <c r="R1411" i="5"/>
  <c r="R1403" i="5"/>
  <c r="I1403" i="5"/>
  <c r="I1395" i="5"/>
  <c r="J1395" i="5"/>
  <c r="F1395" i="5"/>
  <c r="H1395" i="5"/>
  <c r="R1395" i="5"/>
  <c r="F1387" i="5"/>
  <c r="H1387" i="5"/>
  <c r="R1387" i="5"/>
  <c r="I1387" i="5"/>
  <c r="J1387" i="5"/>
  <c r="G1371" i="5"/>
  <c r="H1363" i="5"/>
  <c r="H1355" i="5"/>
  <c r="J1347" i="5"/>
  <c r="R1315" i="5"/>
  <c r="G1291" i="5"/>
  <c r="J1283" i="5"/>
  <c r="F1251" i="5"/>
  <c r="H1179" i="5"/>
  <c r="G1147" i="5"/>
  <c r="G1115" i="5"/>
  <c r="G1107" i="5"/>
  <c r="G1075" i="5"/>
  <c r="F1051" i="5"/>
  <c r="J1051" i="5"/>
  <c r="I1051" i="5"/>
  <c r="I1019" i="5"/>
  <c r="H1011" i="5"/>
  <c r="J1003" i="5"/>
  <c r="H1003" i="5"/>
  <c r="I1003" i="5"/>
  <c r="F995" i="5"/>
  <c r="R995" i="5"/>
  <c r="H995" i="5"/>
  <c r="G987" i="5"/>
  <c r="F923" i="5"/>
  <c r="I891" i="5"/>
  <c r="J891" i="5"/>
  <c r="F891" i="5"/>
  <c r="R891" i="5"/>
  <c r="H859" i="5"/>
  <c r="G819" i="5"/>
  <c r="H787" i="5"/>
  <c r="R763" i="5"/>
  <c r="R675" i="5"/>
  <c r="H659" i="5"/>
  <c r="I643" i="5"/>
  <c r="G579" i="5"/>
  <c r="R555" i="5"/>
  <c r="G531" i="5"/>
  <c r="J523" i="5"/>
  <c r="J515" i="5"/>
  <c r="I499" i="5"/>
  <c r="J499" i="5"/>
  <c r="F499" i="5"/>
  <c r="R499" i="5"/>
  <c r="G475" i="5"/>
  <c r="H459" i="5"/>
  <c r="J459" i="5"/>
  <c r="G451" i="5"/>
  <c r="F443" i="5"/>
  <c r="G435" i="5"/>
  <c r="I435" i="5"/>
  <c r="J435" i="5"/>
  <c r="R435" i="5"/>
  <c r="G419" i="5"/>
  <c r="G355" i="5"/>
  <c r="G347" i="5"/>
  <c r="G323" i="5"/>
  <c r="I267" i="5"/>
  <c r="R259" i="5"/>
  <c r="G243" i="5"/>
  <c r="I243" i="5"/>
  <c r="F243" i="5"/>
  <c r="G163" i="5"/>
  <c r="H155" i="5"/>
  <c r="H147" i="5"/>
  <c r="I139" i="5"/>
  <c r="H115" i="5"/>
  <c r="G99" i="5"/>
  <c r="G51" i="5"/>
  <c r="J2067" i="5"/>
  <c r="F1995" i="5"/>
  <c r="J1987" i="5"/>
  <c r="H1979" i="5"/>
  <c r="J1931" i="5"/>
  <c r="H1923" i="5"/>
  <c r="H1699" i="5"/>
  <c r="H1667" i="5"/>
  <c r="I1627" i="5"/>
  <c r="H1611" i="5"/>
  <c r="H1515" i="5"/>
  <c r="R1334" i="5"/>
  <c r="H1227" i="5"/>
  <c r="G1491" i="5"/>
  <c r="I1475" i="5"/>
  <c r="R1459" i="5"/>
  <c r="J1295" i="5"/>
  <c r="J1211" i="5"/>
  <c r="I2075" i="5"/>
  <c r="F1355" i="5"/>
  <c r="G2267" i="5"/>
  <c r="I2067" i="5"/>
  <c r="F2003" i="5"/>
  <c r="J1995" i="5"/>
  <c r="H1987" i="5"/>
  <c r="F1947" i="5"/>
  <c r="G1699" i="5"/>
  <c r="G1667" i="5"/>
  <c r="H1491" i="5"/>
  <c r="H1427" i="5"/>
  <c r="F1334" i="5"/>
  <c r="I1355" i="5"/>
  <c r="I1307" i="5"/>
  <c r="I1219" i="5"/>
  <c r="F1491" i="5"/>
  <c r="J1459" i="5"/>
  <c r="F1219" i="5"/>
  <c r="H2123" i="5"/>
  <c r="G2075" i="5"/>
  <c r="J1355" i="5"/>
  <c r="R1051" i="5"/>
  <c r="R1011" i="5"/>
  <c r="G1419" i="5"/>
  <c r="G1387" i="5"/>
  <c r="R213" i="5"/>
  <c r="I213" i="5"/>
  <c r="R1222" i="5"/>
  <c r="J1393" i="5"/>
  <c r="G2107" i="5"/>
  <c r="F2075" i="5"/>
  <c r="I995" i="5"/>
  <c r="G1947" i="5"/>
  <c r="G1051" i="5"/>
  <c r="F629" i="5"/>
  <c r="R629" i="5"/>
  <c r="I629" i="5"/>
  <c r="H629" i="5"/>
  <c r="G629" i="5"/>
  <c r="J629" i="5"/>
  <c r="F635" i="5"/>
  <c r="G2067" i="5"/>
  <c r="J2011" i="5"/>
  <c r="H2003" i="5"/>
  <c r="H1947" i="5"/>
  <c r="H1475" i="5"/>
  <c r="F1222" i="5"/>
  <c r="I1227" i="5"/>
  <c r="I1459" i="5"/>
  <c r="I1393" i="5"/>
  <c r="J1373" i="5"/>
  <c r="F1227" i="5"/>
  <c r="F2107" i="5"/>
  <c r="R2075" i="5"/>
  <c r="G1395" i="5"/>
  <c r="I1345" i="5"/>
  <c r="H2011" i="5"/>
  <c r="R1393" i="5"/>
  <c r="H1219" i="5"/>
  <c r="G1398" i="5"/>
  <c r="I1491" i="5"/>
  <c r="G1475" i="5"/>
  <c r="H1398" i="5"/>
  <c r="J1227" i="5"/>
  <c r="I2123" i="5"/>
  <c r="R2107" i="5"/>
  <c r="J2075" i="5"/>
  <c r="G1420" i="5"/>
  <c r="R1003" i="5"/>
  <c r="F1345" i="5"/>
  <c r="H1051" i="5"/>
  <c r="G187" i="5"/>
  <c r="G499" i="5"/>
  <c r="R1373" i="5"/>
  <c r="F1475" i="5"/>
  <c r="G1451" i="5"/>
  <c r="G1427" i="5"/>
  <c r="H1414" i="5"/>
  <c r="R1398" i="5"/>
  <c r="F1195" i="5"/>
  <c r="R1355" i="5"/>
  <c r="H2075" i="5"/>
  <c r="G1923" i="5"/>
  <c r="H625" i="5"/>
  <c r="F726" i="5"/>
  <c r="J726" i="5"/>
  <c r="F597" i="5"/>
  <c r="G269" i="5"/>
  <c r="F965" i="5"/>
  <c r="J965" i="5"/>
  <c r="I1886" i="5"/>
  <c r="H1886" i="5"/>
  <c r="G1974" i="5"/>
  <c r="F1974" i="5"/>
  <c r="J1974" i="5"/>
  <c r="R2149" i="5"/>
  <c r="F2149" i="5"/>
  <c r="I2149" i="5"/>
  <c r="H97" i="5"/>
  <c r="F97" i="5"/>
  <c r="F481" i="5"/>
  <c r="R481" i="5"/>
  <c r="H481" i="5"/>
  <c r="G481" i="5"/>
  <c r="I481" i="5"/>
  <c r="R161" i="5"/>
  <c r="F1734" i="5"/>
  <c r="H1734" i="5"/>
  <c r="J2261" i="5"/>
  <c r="J541" i="5"/>
  <c r="H541" i="5"/>
  <c r="H2449" i="5"/>
  <c r="R2449" i="5"/>
  <c r="J676" i="5"/>
  <c r="F889" i="5"/>
  <c r="H1983" i="5"/>
  <c r="R1631" i="5"/>
  <c r="R71" i="5"/>
  <c r="G663" i="5"/>
  <c r="R1983" i="5"/>
  <c r="G359" i="5"/>
  <c r="R1327" i="5"/>
  <c r="I1407" i="5"/>
  <c r="R2358" i="5"/>
  <c r="J1143" i="5"/>
  <c r="G1183" i="5"/>
  <c r="I1255" i="5"/>
  <c r="H1255" i="5"/>
  <c r="I1327" i="5"/>
  <c r="H183" i="5"/>
  <c r="F1983" i="5"/>
  <c r="R1287" i="5"/>
  <c r="I1654" i="5"/>
  <c r="H1614" i="5"/>
  <c r="G1327" i="5"/>
  <c r="J1327" i="5"/>
  <c r="G647" i="5"/>
  <c r="R1351" i="5"/>
  <c r="J1983" i="5"/>
  <c r="F1287" i="5"/>
  <c r="F663" i="5"/>
  <c r="H495" i="5"/>
  <c r="R543" i="5"/>
  <c r="R1654" i="5"/>
  <c r="J1646" i="5"/>
  <c r="G2417" i="5"/>
  <c r="F1231" i="5"/>
  <c r="G1655" i="5"/>
  <c r="I983" i="5"/>
  <c r="G1281" i="5"/>
  <c r="J782" i="5"/>
  <c r="J1454" i="5"/>
  <c r="I1486" i="5"/>
  <c r="I2457" i="5"/>
  <c r="J2457" i="5"/>
  <c r="G2349" i="5"/>
  <c r="F2349" i="5"/>
  <c r="R2349" i="5"/>
  <c r="S585" i="5"/>
  <c r="S661" i="5"/>
  <c r="S666" i="5"/>
  <c r="R1157" i="5"/>
  <c r="H1157" i="5"/>
  <c r="F1157" i="5"/>
  <c r="J1157" i="5"/>
  <c r="G1157" i="5"/>
  <c r="S1168" i="5"/>
  <c r="S1302" i="5"/>
  <c r="S1370" i="5"/>
  <c r="S1663" i="5"/>
  <c r="F1669" i="5"/>
  <c r="S1892" i="5"/>
  <c r="S1897" i="5"/>
  <c r="S1903" i="5"/>
  <c r="S1909" i="5"/>
  <c r="S2265" i="5"/>
  <c r="S2272" i="5"/>
  <c r="S2287" i="5"/>
  <c r="S2294" i="5"/>
  <c r="S2433" i="5"/>
  <c r="S2441" i="5"/>
  <c r="S2449" i="5"/>
  <c r="S2457" i="5"/>
  <c r="S2465" i="5"/>
  <c r="F2465" i="5"/>
  <c r="H2465" i="5"/>
  <c r="G2465" i="5"/>
  <c r="R2465" i="5"/>
  <c r="J2465" i="5"/>
  <c r="R2426" i="5"/>
  <c r="F2426" i="5"/>
  <c r="H2426" i="5"/>
  <c r="G2426" i="5"/>
  <c r="J2426" i="5"/>
  <c r="I2394" i="5"/>
  <c r="J2394" i="5"/>
  <c r="F2394" i="5"/>
  <c r="F2266" i="5"/>
  <c r="R2266" i="5"/>
  <c r="H2250" i="5"/>
  <c r="R2250" i="5"/>
  <c r="J2250" i="5"/>
  <c r="F2250" i="5"/>
  <c r="F2178" i="5"/>
  <c r="J2178" i="5"/>
  <c r="J2170" i="5"/>
  <c r="I2170" i="5"/>
  <c r="J2146" i="5"/>
  <c r="F2146" i="5"/>
  <c r="I2146" i="5"/>
  <c r="R1370" i="5"/>
  <c r="G1370" i="5"/>
  <c r="H1370" i="5"/>
  <c r="F1322" i="5"/>
  <c r="G1322" i="5"/>
  <c r="R1322" i="5"/>
  <c r="R1186" i="5"/>
  <c r="G1186" i="5"/>
  <c r="F1186" i="5"/>
  <c r="J1154" i="5"/>
  <c r="F1154" i="5"/>
  <c r="R1154" i="5"/>
  <c r="H1154" i="5"/>
  <c r="G1154" i="5"/>
  <c r="H1130" i="5"/>
  <c r="G1130" i="5"/>
  <c r="R1130" i="5"/>
  <c r="H1114" i="5"/>
  <c r="R1114" i="5"/>
  <c r="F1098" i="5"/>
  <c r="R1098" i="5"/>
  <c r="H1098" i="5"/>
  <c r="G1098" i="5"/>
  <c r="J1098" i="5"/>
  <c r="G666" i="5"/>
  <c r="R618" i="5"/>
  <c r="G618" i="5"/>
  <c r="G610" i="5"/>
  <c r="I610" i="5"/>
  <c r="I562" i="5"/>
  <c r="G562" i="5"/>
  <c r="R926" i="5"/>
  <c r="G1422" i="5"/>
  <c r="I1454" i="5"/>
  <c r="H1486" i="5"/>
  <c r="S887" i="5"/>
  <c r="J1350" i="5"/>
  <c r="G1350" i="5"/>
  <c r="I2495" i="5"/>
  <c r="F1655" i="5"/>
  <c r="R823" i="5"/>
  <c r="H767" i="5"/>
  <c r="H983" i="5"/>
  <c r="F871" i="5"/>
  <c r="H303" i="5"/>
  <c r="I31" i="5"/>
  <c r="G975" i="5"/>
  <c r="I830" i="5"/>
  <c r="F926" i="5"/>
  <c r="H1454" i="5"/>
  <c r="R1486" i="5"/>
  <c r="F1527" i="5"/>
  <c r="G2495" i="5"/>
  <c r="J1655" i="5"/>
  <c r="F495" i="5"/>
  <c r="I695" i="5"/>
  <c r="R871" i="5"/>
  <c r="F1455" i="5"/>
  <c r="J1031" i="5"/>
  <c r="G871" i="5"/>
  <c r="I782" i="5"/>
  <c r="H830" i="5"/>
  <c r="J926" i="5"/>
  <c r="G1454" i="5"/>
  <c r="R1454" i="5"/>
  <c r="F1313" i="5"/>
  <c r="H782" i="5"/>
  <c r="G1486" i="5"/>
  <c r="I1281" i="5"/>
  <c r="F31" i="5"/>
  <c r="I303" i="5"/>
  <c r="H2495" i="5"/>
  <c r="R2378" i="5"/>
  <c r="J871" i="5"/>
  <c r="J647" i="5"/>
  <c r="R359" i="5"/>
  <c r="I511" i="5"/>
  <c r="F2378" i="5"/>
  <c r="I871" i="5"/>
  <c r="F975" i="5"/>
  <c r="J1313" i="5"/>
  <c r="F1281" i="5"/>
  <c r="R830" i="5"/>
  <c r="F1486" i="5"/>
  <c r="R1655" i="5"/>
  <c r="H695" i="5"/>
  <c r="J983" i="5"/>
  <c r="R1313" i="5"/>
  <c r="I1313" i="5"/>
  <c r="H1599" i="5"/>
  <c r="R927" i="5"/>
  <c r="J695" i="5"/>
  <c r="F983" i="5"/>
  <c r="J927" i="5"/>
  <c r="H87" i="5"/>
  <c r="H647" i="5"/>
  <c r="J2378" i="5"/>
  <c r="I359" i="5"/>
  <c r="R782" i="5"/>
  <c r="F830" i="5"/>
  <c r="F1657" i="5"/>
  <c r="R229" i="5"/>
  <c r="I229" i="5"/>
  <c r="G229" i="5"/>
  <c r="S590" i="5"/>
  <c r="I601" i="5"/>
  <c r="R710" i="5"/>
  <c r="H710" i="5"/>
  <c r="I710" i="5"/>
  <c r="F716" i="5"/>
  <c r="R716" i="5"/>
  <c r="J716" i="5"/>
  <c r="H716" i="5"/>
  <c r="S892" i="5"/>
  <c r="S904" i="5"/>
  <c r="S910" i="5"/>
  <c r="S916" i="5"/>
  <c r="S930" i="5"/>
  <c r="H949" i="5"/>
  <c r="I949" i="5"/>
  <c r="F949" i="5"/>
  <c r="S969" i="5"/>
  <c r="S981" i="5"/>
  <c r="H1174" i="5"/>
  <c r="I1174" i="5"/>
  <c r="J1174" i="5"/>
  <c r="S1307" i="5"/>
  <c r="S2080" i="5"/>
  <c r="S2300" i="5"/>
  <c r="S2308" i="5"/>
  <c r="S221" i="5"/>
  <c r="S645" i="5"/>
  <c r="G1129" i="5"/>
  <c r="F1129" i="5"/>
  <c r="J1129" i="5"/>
  <c r="H1129" i="5"/>
  <c r="R1148" i="5"/>
  <c r="H1148" i="5"/>
  <c r="G1272" i="5"/>
  <c r="H1272" i="5"/>
  <c r="J1272" i="5"/>
  <c r="H1278" i="5"/>
  <c r="J1278" i="5"/>
  <c r="G2022" i="5"/>
  <c r="H2022" i="5"/>
  <c r="I2022" i="5"/>
  <c r="R2022" i="5"/>
  <c r="F2022" i="5"/>
  <c r="S2036" i="5"/>
  <c r="S2029" i="5"/>
  <c r="S2017" i="5"/>
  <c r="G1657" i="5"/>
  <c r="F1278" i="5"/>
  <c r="H1134" i="5"/>
  <c r="F580" i="5"/>
  <c r="G580" i="5"/>
  <c r="S641" i="5"/>
  <c r="G849" i="5"/>
  <c r="I849" i="5"/>
  <c r="F849" i="5"/>
  <c r="S1125" i="5"/>
  <c r="R1361" i="5"/>
  <c r="J1361" i="5"/>
  <c r="S2419" i="5"/>
  <c r="R1657" i="5"/>
  <c r="G1148" i="5"/>
  <c r="I1129" i="5"/>
  <c r="R1134" i="5"/>
  <c r="J2022" i="5"/>
  <c r="I1278" i="5"/>
  <c r="R109" i="5"/>
  <c r="H109" i="5"/>
  <c r="G109" i="5"/>
  <c r="I109" i="5"/>
  <c r="R121" i="5"/>
  <c r="H121" i="5"/>
  <c r="S139" i="5"/>
  <c r="F149" i="5"/>
  <c r="R149" i="5"/>
  <c r="G149" i="5"/>
  <c r="F189" i="5"/>
  <c r="R189" i="5"/>
  <c r="H189" i="5"/>
  <c r="G189" i="5"/>
  <c r="I189" i="5"/>
  <c r="R201" i="5"/>
  <c r="H201" i="5"/>
  <c r="I201" i="5"/>
  <c r="G201" i="5"/>
  <c r="S830" i="5"/>
  <c r="S1100" i="5"/>
  <c r="S1498" i="5"/>
  <c r="S1506" i="5"/>
  <c r="G1533" i="5"/>
  <c r="F1533" i="5"/>
  <c r="J1633" i="5"/>
  <c r="F1633" i="5"/>
  <c r="S1640" i="5"/>
  <c r="S1837" i="5"/>
  <c r="S2208" i="5"/>
  <c r="H2221" i="5"/>
  <c r="G2221" i="5"/>
  <c r="R2221" i="5"/>
  <c r="F2221" i="5"/>
  <c r="J2221" i="5"/>
  <c r="R2142" i="5"/>
  <c r="G2142" i="5"/>
  <c r="H2142" i="5"/>
  <c r="S2252" i="5"/>
  <c r="G1134" i="5"/>
  <c r="F1134" i="5"/>
  <c r="R1272" i="5"/>
  <c r="S543" i="5"/>
  <c r="I549" i="5"/>
  <c r="S793" i="5"/>
  <c r="S1207" i="5"/>
  <c r="H1214" i="5"/>
  <c r="J1214" i="5"/>
  <c r="S1476" i="5"/>
  <c r="S1765" i="5"/>
  <c r="R1793" i="5"/>
  <c r="G1793" i="5"/>
  <c r="I1148" i="5"/>
  <c r="J1134" i="5"/>
  <c r="F1148" i="5"/>
  <c r="F77" i="5"/>
  <c r="R77" i="5"/>
  <c r="H77" i="5"/>
  <c r="I77" i="5"/>
  <c r="R83" i="5"/>
  <c r="G83" i="5"/>
  <c r="S533" i="5"/>
  <c r="G1029" i="5"/>
  <c r="J1029" i="5"/>
  <c r="S1323" i="5"/>
  <c r="I1328" i="5"/>
  <c r="F1328" i="5"/>
  <c r="G1328" i="5"/>
  <c r="H1328" i="5"/>
  <c r="R1328" i="5"/>
  <c r="J1334" i="5"/>
  <c r="H1334" i="5"/>
  <c r="I1334" i="5"/>
  <c r="S1414" i="5"/>
  <c r="S1717" i="5"/>
  <c r="R1721" i="5"/>
  <c r="H1721" i="5"/>
  <c r="G1721" i="5"/>
  <c r="I1726" i="5"/>
  <c r="F1726" i="5"/>
  <c r="R1726" i="5"/>
  <c r="G1726" i="5"/>
  <c r="G1952" i="5"/>
  <c r="H1952" i="5"/>
  <c r="I1952" i="5"/>
  <c r="R1952" i="5"/>
  <c r="F1952" i="5"/>
  <c r="J1952" i="5"/>
  <c r="S2140" i="5"/>
  <c r="H2145" i="5"/>
  <c r="J2145" i="5"/>
  <c r="I2145" i="5"/>
  <c r="F2145" i="5"/>
  <c r="R2145" i="5"/>
  <c r="G1278" i="5"/>
  <c r="J1148" i="5"/>
  <c r="I371" i="5"/>
  <c r="F371" i="5"/>
  <c r="R371" i="5"/>
  <c r="S384" i="5"/>
  <c r="S721" i="5"/>
  <c r="S738" i="5"/>
  <c r="S750" i="5"/>
  <c r="S756" i="5"/>
  <c r="S761" i="5"/>
  <c r="S769" i="5"/>
  <c r="S776" i="5"/>
  <c r="S781" i="5"/>
  <c r="S999" i="5"/>
  <c r="F1005" i="5"/>
  <c r="J1005" i="5"/>
  <c r="G1005" i="5"/>
  <c r="S1012" i="5"/>
  <c r="S1018" i="5"/>
  <c r="F1389" i="5"/>
  <c r="H1389" i="5"/>
  <c r="S1404" i="5"/>
  <c r="I1917" i="5"/>
  <c r="G1917" i="5"/>
  <c r="J2109" i="5"/>
  <c r="R2109" i="5"/>
  <c r="G2109" i="5"/>
  <c r="I2109" i="5"/>
  <c r="S2314" i="5"/>
  <c r="S2322" i="5"/>
  <c r="I2305" i="5"/>
  <c r="J2305" i="5"/>
  <c r="F303" i="5"/>
  <c r="G215" i="5"/>
  <c r="J823" i="5"/>
  <c r="G823" i="5"/>
  <c r="I543" i="5"/>
  <c r="H1422" i="5"/>
  <c r="R1422" i="5"/>
  <c r="F1422" i="5"/>
  <c r="J1357" i="5"/>
  <c r="R1357" i="5"/>
  <c r="I1357" i="5"/>
  <c r="F1357" i="5"/>
  <c r="H1357" i="5"/>
  <c r="R1007" i="5"/>
  <c r="G2271" i="5"/>
  <c r="J2271" i="5"/>
  <c r="F823" i="5"/>
  <c r="I663" i="5"/>
  <c r="H599" i="5"/>
  <c r="F431" i="5"/>
  <c r="F1007" i="5"/>
  <c r="F543" i="5"/>
  <c r="F215" i="5"/>
  <c r="G951" i="5"/>
  <c r="H31" i="5"/>
  <c r="G1399" i="5"/>
  <c r="G1692" i="5"/>
  <c r="R1692" i="5"/>
  <c r="I1493" i="5"/>
  <c r="J1493" i="5"/>
  <c r="F1493" i="5"/>
  <c r="G1493" i="5"/>
  <c r="R2244" i="5"/>
  <c r="F2244" i="5"/>
  <c r="J2244" i="5"/>
  <c r="J948" i="5"/>
  <c r="H948" i="5"/>
  <c r="I948" i="5"/>
  <c r="G2282" i="5"/>
  <c r="H2282" i="5"/>
  <c r="J2282" i="5"/>
  <c r="I1074" i="5"/>
  <c r="F1074" i="5"/>
  <c r="H1060" i="5"/>
  <c r="I1060" i="5"/>
  <c r="I1044" i="5"/>
  <c r="G590" i="5"/>
  <c r="I218" i="5"/>
  <c r="R218" i="5"/>
  <c r="G2186" i="5"/>
  <c r="F2186" i="5"/>
  <c r="I2186" i="5"/>
  <c r="R2186" i="5"/>
  <c r="R2271" i="5"/>
  <c r="J495" i="5"/>
  <c r="J663" i="5"/>
  <c r="J543" i="5"/>
  <c r="H1399" i="5"/>
  <c r="R367" i="5"/>
  <c r="I367" i="5"/>
  <c r="I823" i="5"/>
  <c r="I495" i="5"/>
  <c r="I455" i="5"/>
  <c r="G495" i="5"/>
  <c r="G308" i="5"/>
  <c r="H308" i="5"/>
  <c r="R308" i="5"/>
  <c r="R382" i="5"/>
  <c r="J2121" i="5"/>
  <c r="R2121" i="5"/>
  <c r="I2121" i="5"/>
  <c r="G953" i="5"/>
  <c r="H953" i="5"/>
  <c r="F281" i="5"/>
  <c r="H2271" i="5"/>
  <c r="H455" i="5"/>
  <c r="J1183" i="5"/>
  <c r="G1311" i="5"/>
  <c r="G431" i="5"/>
  <c r="G31" i="5"/>
  <c r="R455" i="5"/>
  <c r="H215" i="5"/>
  <c r="G1504" i="5"/>
  <c r="H1504" i="5"/>
  <c r="J962" i="5"/>
  <c r="I962" i="5"/>
  <c r="F962" i="5"/>
  <c r="G74" i="5"/>
  <c r="I215" i="5"/>
  <c r="J455" i="5"/>
  <c r="I1183" i="5"/>
  <c r="G367" i="5"/>
  <c r="G303" i="5"/>
  <c r="R215" i="5"/>
  <c r="F990" i="5"/>
  <c r="I990" i="5"/>
  <c r="G166" i="5"/>
  <c r="G910" i="5"/>
  <c r="F910" i="5"/>
  <c r="I910" i="5"/>
  <c r="S1025" i="5"/>
  <c r="S1793" i="5"/>
  <c r="F2073" i="5"/>
  <c r="R2073" i="5"/>
  <c r="I2073" i="5"/>
  <c r="G2073" i="5"/>
  <c r="G2097" i="5"/>
  <c r="R2097" i="5"/>
  <c r="I2097" i="5"/>
  <c r="S2425" i="5"/>
  <c r="S2440" i="5"/>
  <c r="S2456" i="5"/>
  <c r="F1825" i="5"/>
  <c r="F1836" i="5"/>
  <c r="I651" i="5"/>
  <c r="R101" i="5"/>
  <c r="S808" i="5"/>
  <c r="R932" i="5"/>
  <c r="G932" i="5"/>
  <c r="S1546" i="5"/>
  <c r="S1805" i="5"/>
  <c r="S2050" i="5"/>
  <c r="S2068" i="5"/>
  <c r="G2214" i="5"/>
  <c r="R2214" i="5"/>
  <c r="G2402" i="5"/>
  <c r="F2234" i="5"/>
  <c r="G2226" i="5"/>
  <c r="G2162" i="5"/>
  <c r="G2018" i="5"/>
  <c r="F2002" i="5"/>
  <c r="G1962" i="5"/>
  <c r="H1938" i="5"/>
  <c r="G1922" i="5"/>
  <c r="G1770" i="5"/>
  <c r="I1754" i="5"/>
  <c r="G1730" i="5"/>
  <c r="R1354" i="5"/>
  <c r="H1322" i="5"/>
  <c r="I1322" i="5"/>
  <c r="J1186" i="5"/>
  <c r="H1186" i="5"/>
  <c r="I1186" i="5"/>
  <c r="I1098" i="5"/>
  <c r="G930" i="5"/>
  <c r="J786" i="5"/>
  <c r="R650" i="5"/>
  <c r="R626" i="5"/>
  <c r="I618" i="5"/>
  <c r="F610" i="5"/>
  <c r="H610" i="5"/>
  <c r="R610" i="5"/>
  <c r="H570" i="5"/>
  <c r="F226" i="5"/>
  <c r="H130" i="5"/>
  <c r="S2410" i="5"/>
  <c r="G2102" i="5"/>
  <c r="H2039" i="5"/>
  <c r="J1825" i="5"/>
  <c r="S1831" i="5"/>
  <c r="S1815" i="5"/>
  <c r="R1836" i="5"/>
  <c r="S1787" i="5"/>
  <c r="I101" i="5"/>
  <c r="S280" i="5"/>
  <c r="F758" i="5"/>
  <c r="J758" i="5"/>
  <c r="S878" i="5"/>
  <c r="J977" i="5"/>
  <c r="F977" i="5"/>
  <c r="G977" i="5"/>
  <c r="I1342" i="5"/>
  <c r="S1372" i="5"/>
  <c r="S1534" i="5"/>
  <c r="G1577" i="5"/>
  <c r="F1577" i="5"/>
  <c r="J1577" i="5"/>
  <c r="G1742" i="5"/>
  <c r="R1742" i="5"/>
  <c r="I1781" i="5"/>
  <c r="H101" i="5"/>
  <c r="S238" i="5"/>
  <c r="S2418" i="5"/>
  <c r="F2102" i="5"/>
  <c r="G2110" i="5"/>
  <c r="S2022" i="5"/>
  <c r="R1941" i="5"/>
  <c r="J1836" i="5"/>
  <c r="S919" i="5"/>
  <c r="S989" i="5"/>
  <c r="J2097" i="5"/>
  <c r="S1646" i="5"/>
  <c r="J748" i="5"/>
  <c r="F748" i="5"/>
  <c r="S754" i="5"/>
  <c r="H1133" i="5"/>
  <c r="J1133" i="5"/>
  <c r="S2402" i="5"/>
  <c r="J2102" i="5"/>
  <c r="S2091" i="5"/>
  <c r="F1941" i="5"/>
  <c r="S1952" i="5"/>
  <c r="H1836" i="5"/>
  <c r="F820" i="5"/>
  <c r="S965" i="5"/>
  <c r="S977" i="5"/>
  <c r="S2366" i="5"/>
  <c r="J2073" i="5"/>
  <c r="H2097" i="5"/>
  <c r="R1113" i="5"/>
  <c r="J1113" i="5"/>
  <c r="F1113" i="5"/>
  <c r="G1113" i="5"/>
  <c r="I2110" i="5"/>
  <c r="F2110" i="5"/>
  <c r="S2079" i="5"/>
  <c r="J1941" i="5"/>
  <c r="S257" i="5"/>
  <c r="H2102" i="5"/>
  <c r="H2073" i="5"/>
  <c r="S2374" i="5"/>
  <c r="H549" i="5"/>
  <c r="F549" i="5"/>
  <c r="H1941" i="5"/>
  <c r="F1781" i="5"/>
  <c r="G101" i="5"/>
  <c r="S651" i="5"/>
  <c r="S656" i="5"/>
  <c r="S689" i="5"/>
  <c r="F684" i="5"/>
  <c r="J684" i="5"/>
  <c r="G1332" i="5"/>
  <c r="I1332" i="5"/>
  <c r="S1343" i="5"/>
  <c r="S2030" i="5"/>
  <c r="S354" i="5"/>
  <c r="F873" i="5"/>
  <c r="J873" i="5"/>
  <c r="S675" i="5"/>
  <c r="S856" i="5"/>
  <c r="S1076" i="5"/>
  <c r="S1430" i="5"/>
  <c r="S745" i="5"/>
  <c r="R836" i="5"/>
  <c r="G836" i="5"/>
  <c r="R849" i="5"/>
  <c r="J849" i="5"/>
  <c r="H1153" i="5"/>
  <c r="F1153" i="5"/>
  <c r="F1685" i="5"/>
  <c r="J1685" i="5"/>
  <c r="J1996" i="5"/>
  <c r="G1996" i="5"/>
  <c r="S378" i="5"/>
  <c r="S1686" i="5"/>
  <c r="S574" i="5"/>
  <c r="S655" i="5"/>
  <c r="S729" i="5"/>
  <c r="J1222" i="5"/>
  <c r="S1380" i="5"/>
  <c r="S1588" i="5"/>
  <c r="H247" i="5"/>
  <c r="H1671" i="5"/>
  <c r="I1671" i="5"/>
  <c r="I287" i="5"/>
  <c r="J287" i="5"/>
  <c r="F287" i="5"/>
  <c r="R1615" i="5"/>
  <c r="H1615" i="5"/>
  <c r="F247" i="5"/>
  <c r="G247" i="5"/>
  <c r="H47" i="5"/>
  <c r="G47" i="5"/>
  <c r="F47" i="5"/>
  <c r="H1351" i="5"/>
  <c r="G1351" i="5"/>
  <c r="I1351" i="5"/>
  <c r="F1351" i="5"/>
  <c r="J1351" i="5"/>
  <c r="H1407" i="5"/>
  <c r="R1407" i="5"/>
  <c r="J1615" i="5"/>
  <c r="I247" i="5"/>
  <c r="G87" i="5"/>
  <c r="I87" i="5"/>
  <c r="F87" i="5"/>
  <c r="J1223" i="5"/>
  <c r="I1223" i="5"/>
  <c r="G1439" i="5"/>
  <c r="I1439" i="5"/>
  <c r="R1439" i="5"/>
  <c r="J1439" i="5"/>
  <c r="R887" i="5"/>
  <c r="F887" i="5"/>
  <c r="I951" i="5"/>
  <c r="J951" i="5"/>
  <c r="F951" i="5"/>
  <c r="R247" i="5"/>
  <c r="I47" i="5"/>
  <c r="I2266" i="5"/>
  <c r="G2266" i="5"/>
  <c r="H2266" i="5"/>
  <c r="J2266" i="5"/>
  <c r="R2170" i="5"/>
  <c r="F2170" i="5"/>
  <c r="G2170" i="5"/>
  <c r="H2170" i="5"/>
  <c r="G1970" i="5"/>
  <c r="H1970" i="5"/>
  <c r="I1970" i="5"/>
  <c r="R1970" i="5"/>
  <c r="F1970" i="5"/>
  <c r="J1970" i="5"/>
  <c r="H1679" i="5"/>
  <c r="I1231" i="5"/>
  <c r="G767" i="5"/>
  <c r="G55" i="5"/>
  <c r="R695" i="5"/>
  <c r="J1311" i="5"/>
  <c r="I71" i="5"/>
  <c r="R647" i="5"/>
  <c r="I103" i="5"/>
  <c r="R415" i="5"/>
  <c r="G1527" i="5"/>
  <c r="F183" i="5"/>
  <c r="G1679" i="5"/>
  <c r="F927" i="5"/>
  <c r="F695" i="5"/>
  <c r="F1311" i="5"/>
  <c r="H71" i="5"/>
  <c r="I183" i="5"/>
  <c r="I647" i="5"/>
  <c r="J903" i="5"/>
  <c r="J1679" i="5"/>
  <c r="G255" i="5"/>
  <c r="R767" i="5"/>
  <c r="H255" i="5"/>
  <c r="F255" i="5"/>
  <c r="H2054" i="5"/>
  <c r="F2054" i="5"/>
  <c r="H431" i="5"/>
  <c r="H927" i="5"/>
  <c r="F767" i="5"/>
  <c r="R55" i="5"/>
  <c r="J767" i="5"/>
  <c r="I767" i="5"/>
  <c r="R431" i="5"/>
  <c r="J2326" i="5"/>
  <c r="G2326" i="5"/>
  <c r="R2396" i="5"/>
  <c r="H2396" i="5"/>
  <c r="G2396" i="5"/>
  <c r="S298" i="5"/>
  <c r="S336" i="5"/>
  <c r="G2304" i="5"/>
  <c r="R319" i="5"/>
  <c r="H319" i="5"/>
  <c r="G319" i="5"/>
  <c r="F1415" i="5"/>
  <c r="G1415" i="5"/>
  <c r="R1415" i="5"/>
  <c r="J1415" i="5"/>
  <c r="R1599" i="5"/>
  <c r="J1599" i="5"/>
  <c r="J1527" i="5"/>
  <c r="G1231" i="5"/>
  <c r="H1231" i="5"/>
  <c r="R1591" i="5"/>
  <c r="I1527" i="5"/>
  <c r="J2495" i="5"/>
  <c r="I319" i="5"/>
  <c r="G1535" i="5"/>
  <c r="J1535" i="5"/>
  <c r="F1671" i="5"/>
  <c r="J1671" i="5"/>
  <c r="H23" i="5"/>
  <c r="G23" i="5"/>
  <c r="R23" i="5"/>
  <c r="I903" i="5"/>
  <c r="F903" i="5"/>
  <c r="R1183" i="5"/>
  <c r="H1183" i="5"/>
  <c r="G1615" i="5"/>
  <c r="I1615" i="5"/>
  <c r="F1615" i="5"/>
  <c r="R1031" i="5"/>
  <c r="F1031" i="5"/>
  <c r="I143" i="5"/>
  <c r="F143" i="5"/>
  <c r="G143" i="5"/>
  <c r="H143" i="5"/>
  <c r="G599" i="5"/>
  <c r="J599" i="5"/>
  <c r="F599" i="5"/>
  <c r="F319" i="5"/>
  <c r="H887" i="5"/>
  <c r="G1631" i="5"/>
  <c r="F1631" i="5"/>
  <c r="H1631" i="5"/>
  <c r="I1679" i="5"/>
  <c r="G39" i="5"/>
  <c r="H39" i="5"/>
  <c r="I39" i="5"/>
  <c r="F39" i="5"/>
  <c r="G1383" i="5"/>
  <c r="J1383" i="5"/>
  <c r="I1383" i="5"/>
  <c r="G511" i="5"/>
  <c r="J511" i="5"/>
  <c r="H511" i="5"/>
  <c r="H1455" i="5"/>
  <c r="I1455" i="5"/>
  <c r="G1455" i="5"/>
  <c r="G1591" i="5"/>
  <c r="F1591" i="5"/>
  <c r="I1591" i="5"/>
  <c r="F1599" i="5"/>
  <c r="I1415" i="5"/>
  <c r="H287" i="5"/>
  <c r="G287" i="5"/>
  <c r="H1431" i="5"/>
  <c r="G1431" i="5"/>
  <c r="R1431" i="5"/>
  <c r="F1431" i="5"/>
  <c r="J1431" i="5"/>
  <c r="R599" i="5"/>
  <c r="G159" i="5"/>
  <c r="I159" i="5"/>
  <c r="H159" i="5"/>
  <c r="F159" i="5"/>
  <c r="R2495" i="5"/>
  <c r="J887" i="5"/>
  <c r="G887" i="5"/>
  <c r="I887" i="5"/>
  <c r="G1223" i="5"/>
  <c r="F1223" i="5"/>
  <c r="R1223" i="5"/>
  <c r="H1223" i="5"/>
  <c r="R255" i="5"/>
  <c r="G415" i="5"/>
  <c r="I415" i="5"/>
  <c r="I1007" i="5"/>
  <c r="J1007" i="5"/>
  <c r="G1007" i="5"/>
  <c r="F623" i="5"/>
  <c r="R623" i="5"/>
  <c r="H623" i="5"/>
  <c r="J623" i="5"/>
  <c r="I623" i="5"/>
  <c r="G623" i="5"/>
  <c r="S369" i="5"/>
  <c r="S665" i="5"/>
  <c r="F997" i="5"/>
  <c r="H997" i="5"/>
  <c r="I997" i="5"/>
  <c r="R997" i="5"/>
  <c r="S1003" i="5"/>
  <c r="S1212" i="5"/>
  <c r="H2440" i="5"/>
  <c r="J2440" i="5"/>
  <c r="R2440" i="5"/>
  <c r="F2440" i="5"/>
  <c r="G2440" i="5"/>
  <c r="S243" i="5"/>
  <c r="S818" i="5"/>
  <c r="I585" i="5"/>
  <c r="G585" i="5"/>
  <c r="R585" i="5"/>
  <c r="F612" i="5"/>
  <c r="H612" i="5"/>
  <c r="I612" i="5"/>
  <c r="R1790" i="5"/>
  <c r="G1790" i="5"/>
  <c r="S600" i="5"/>
  <c r="S1024" i="5"/>
  <c r="S462" i="5"/>
  <c r="H609" i="5"/>
  <c r="F609" i="5"/>
  <c r="S1092" i="5"/>
  <c r="S712" i="5"/>
  <c r="S603" i="5"/>
  <c r="F1547" i="5"/>
  <c r="G1155" i="5"/>
  <c r="R979" i="5"/>
  <c r="G1955" i="5"/>
  <c r="H1818" i="5"/>
  <c r="G2114" i="5"/>
  <c r="R2082" i="5"/>
  <c r="H1810" i="5"/>
  <c r="J2082" i="5"/>
  <c r="G2082" i="5"/>
  <c r="R1706" i="5"/>
  <c r="G2098" i="5"/>
  <c r="R2098" i="5"/>
  <c r="I1378" i="5"/>
  <c r="G1418" i="5"/>
  <c r="J2098" i="5"/>
  <c r="J2490" i="5"/>
  <c r="I1418" i="5"/>
  <c r="H1786" i="5"/>
  <c r="F1418" i="5"/>
  <c r="G1818" i="5"/>
  <c r="J2410" i="5"/>
  <c r="F1911" i="5"/>
  <c r="G1911" i="5"/>
  <c r="R1911" i="5"/>
  <c r="G2135" i="5"/>
  <c r="I1210" i="5"/>
  <c r="G1810" i="5"/>
  <c r="H1706" i="5"/>
  <c r="G1378" i="5"/>
  <c r="F1378" i="5"/>
  <c r="G1338" i="5"/>
  <c r="J1839" i="5"/>
  <c r="J2439" i="5"/>
  <c r="R2143" i="5"/>
  <c r="H2082" i="5"/>
  <c r="I2418" i="5"/>
  <c r="F763" i="5"/>
  <c r="I1251" i="5"/>
  <c r="R2466" i="5"/>
  <c r="R12" i="5"/>
  <c r="R1250" i="5"/>
  <c r="H1082" i="5"/>
  <c r="G2143" i="5"/>
  <c r="H2143" i="5"/>
  <c r="J1234" i="5"/>
  <c r="H2098" i="5"/>
  <c r="F12" i="5"/>
  <c r="I12" i="5"/>
  <c r="H2418" i="5"/>
  <c r="H211" i="5"/>
  <c r="H1178" i="5"/>
  <c r="F1818" i="5"/>
  <c r="F2098" i="5"/>
  <c r="H2466" i="5"/>
  <c r="G19" i="5"/>
  <c r="G12" i="5"/>
  <c r="F13" i="5"/>
  <c r="G11" i="5"/>
  <c r="F43" i="5"/>
  <c r="I1234" i="5"/>
  <c r="G43" i="5"/>
  <c r="R1178" i="5"/>
  <c r="I43" i="5"/>
  <c r="F1178" i="5"/>
  <c r="G1234" i="5"/>
  <c r="I1178" i="5"/>
  <c r="J1178" i="5"/>
  <c r="R1338" i="5"/>
  <c r="J2442" i="5"/>
  <c r="R1162" i="5"/>
  <c r="F1338" i="5"/>
  <c r="I2442" i="5"/>
  <c r="I1338" i="5"/>
  <c r="H882" i="5"/>
  <c r="H1338" i="5"/>
  <c r="R2442" i="5"/>
  <c r="H1122" i="5"/>
  <c r="H2442" i="5"/>
  <c r="F2442" i="5"/>
  <c r="H690" i="5"/>
  <c r="R722" i="5"/>
  <c r="F842" i="5"/>
  <c r="F227" i="5"/>
  <c r="H2218" i="5"/>
  <c r="F722" i="5"/>
  <c r="R1090" i="5"/>
  <c r="J1975" i="5"/>
  <c r="G1298" i="5"/>
  <c r="R1202" i="5"/>
  <c r="I355" i="5"/>
  <c r="J754" i="5"/>
  <c r="F1202" i="5"/>
  <c r="R690" i="5"/>
  <c r="G1975" i="5"/>
  <c r="G1251" i="5"/>
  <c r="R1314" i="5"/>
  <c r="J842" i="5"/>
  <c r="I842" i="5"/>
  <c r="G1314" i="5"/>
  <c r="G842" i="5"/>
  <c r="I1314" i="5"/>
  <c r="F1210" i="5"/>
  <c r="F2458" i="5"/>
  <c r="R842" i="5"/>
  <c r="J1251" i="5"/>
  <c r="F1839" i="5"/>
  <c r="I1839" i="5"/>
  <c r="F2431" i="5"/>
  <c r="G95" i="5"/>
  <c r="F95" i="5"/>
  <c r="H95" i="5"/>
  <c r="I95" i="5"/>
  <c r="J799" i="5"/>
  <c r="H1495" i="5"/>
  <c r="R1495" i="5"/>
  <c r="I1495" i="5"/>
  <c r="J1495" i="5"/>
  <c r="J1967" i="5"/>
  <c r="R1967" i="5"/>
  <c r="I1967" i="5"/>
  <c r="H1967" i="5"/>
  <c r="I2119" i="5"/>
  <c r="H2119" i="5"/>
  <c r="J2119" i="5"/>
  <c r="F2119" i="5"/>
  <c r="R2119" i="5"/>
  <c r="R2159" i="5"/>
  <c r="J2223" i="5"/>
  <c r="R2223" i="5"/>
  <c r="H2423" i="5"/>
  <c r="G2423" i="5"/>
  <c r="R2423" i="5"/>
  <c r="R567" i="5"/>
  <c r="F567" i="5"/>
  <c r="H567" i="5"/>
  <c r="J567" i="5"/>
  <c r="G567" i="5"/>
  <c r="I567" i="5"/>
  <c r="R991" i="5"/>
  <c r="J991" i="5"/>
  <c r="F991" i="5"/>
  <c r="G991" i="5"/>
  <c r="I991" i="5"/>
  <c r="I1375" i="5"/>
  <c r="G1375" i="5"/>
  <c r="R1375"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I1103"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239" i="5"/>
  <c r="H1055" i="5"/>
  <c r="G1055" i="5"/>
  <c r="F1215" i="5"/>
  <c r="G1559" i="5"/>
  <c r="J1623" i="5"/>
  <c r="I1623" i="5"/>
  <c r="R1767" i="5"/>
  <c r="J1767" i="5"/>
  <c r="F1767" i="5"/>
  <c r="I1767" i="5"/>
  <c r="H1767"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G2351" i="5"/>
  <c r="J2351" i="5"/>
  <c r="R2351" i="5"/>
  <c r="I2351" i="5"/>
  <c r="F2351" i="5"/>
  <c r="H2351" i="5"/>
  <c r="R2383" i="5"/>
  <c r="H2383" i="5"/>
  <c r="G2383" i="5"/>
  <c r="F2383" i="5"/>
  <c r="I2383" i="5"/>
  <c r="J2383" i="5"/>
  <c r="I2479" i="5"/>
  <c r="R2479" i="5"/>
  <c r="F2479" i="5"/>
  <c r="J2479" i="5"/>
  <c r="H2479" i="5"/>
  <c r="G2255" i="5"/>
  <c r="H2255" i="5"/>
  <c r="F2255" i="5"/>
  <c r="R2255" i="5"/>
  <c r="J2255" i="5"/>
  <c r="I2255" i="5"/>
  <c r="F375" i="5"/>
  <c r="I375" i="5"/>
  <c r="R375" i="5"/>
  <c r="H375" i="5"/>
  <c r="G375" i="5"/>
  <c r="G783" i="5"/>
  <c r="H783" i="5"/>
  <c r="R783" i="5"/>
  <c r="F783" i="5"/>
  <c r="I783" i="5"/>
  <c r="J783" i="5"/>
  <c r="I1087" i="5"/>
  <c r="H1087" i="5"/>
  <c r="J1087" i="5"/>
  <c r="F1087" i="5"/>
  <c r="R1087" i="5"/>
  <c r="G1087" i="5"/>
  <c r="F1151" i="5"/>
  <c r="J1151" i="5"/>
  <c r="H1151"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I1394" i="5"/>
  <c r="I115" i="5"/>
  <c r="J1634" i="5"/>
  <c r="F1714" i="5"/>
  <c r="G1714" i="5"/>
  <c r="I1714" i="5"/>
  <c r="I1786" i="5"/>
  <c r="J2218" i="5"/>
  <c r="H1866" i="5"/>
  <c r="I1866" i="5"/>
  <c r="H1994" i="5"/>
  <c r="G1994" i="5"/>
  <c r="J1994" i="5"/>
  <c r="G2042" i="5"/>
  <c r="H2042" i="5"/>
  <c r="I2082" i="5"/>
  <c r="J1394" i="5"/>
  <c r="F1994" i="5"/>
  <c r="G858" i="5"/>
  <c r="R858" i="5"/>
  <c r="I1082" i="5"/>
  <c r="F1650" i="5"/>
  <c r="I1690" i="5"/>
  <c r="R1690" i="5"/>
  <c r="H1690" i="5"/>
  <c r="G1690" i="5"/>
  <c r="J1690" i="5"/>
  <c r="F1690" i="5"/>
  <c r="G1794" i="5"/>
  <c r="F1794" i="5"/>
  <c r="R1794" i="5"/>
  <c r="F2114" i="5"/>
  <c r="R2114" i="5"/>
  <c r="H2114" i="5"/>
  <c r="J2114" i="5"/>
  <c r="G1394" i="5"/>
  <c r="J1874" i="5"/>
  <c r="H1874" i="5"/>
  <c r="I1874" i="5"/>
  <c r="F1874" i="5"/>
  <c r="G1874" i="5"/>
  <c r="I1898" i="5"/>
  <c r="G2010" i="5"/>
  <c r="R2010" i="5"/>
  <c r="F2010" i="5"/>
  <c r="I2010" i="5"/>
  <c r="J2010" i="5"/>
  <c r="H2010" i="5"/>
  <c r="G2418" i="5"/>
  <c r="R2418" i="5"/>
  <c r="F2418" i="5"/>
  <c r="H1394" i="5"/>
  <c r="F794" i="5"/>
  <c r="J794" i="5"/>
  <c r="F1170" i="5"/>
  <c r="I1170" i="5"/>
  <c r="J1170" i="5"/>
  <c r="I1746" i="5"/>
  <c r="R2066" i="5"/>
  <c r="F2066" i="5"/>
  <c r="H2066" i="5"/>
  <c r="I2066" i="5"/>
  <c r="G2066" i="5"/>
  <c r="J2066" i="5"/>
  <c r="F2122" i="5"/>
  <c r="R1394" i="5"/>
  <c r="H2450" i="5"/>
  <c r="J906" i="5"/>
  <c r="H906" i="5"/>
  <c r="F906" i="5"/>
  <c r="F1410" i="5"/>
  <c r="H1666" i="5"/>
  <c r="R1666" i="5"/>
  <c r="F1666" i="5"/>
  <c r="R1850" i="5"/>
  <c r="G1914" i="5"/>
  <c r="F1914" i="5"/>
  <c r="R1914" i="5"/>
  <c r="H1914" i="5"/>
  <c r="J1914" i="5"/>
  <c r="I1914" i="5"/>
  <c r="F2354" i="5"/>
  <c r="F2466" i="5"/>
  <c r="R1194" i="5"/>
  <c r="H1194" i="5"/>
  <c r="J1194" i="5"/>
  <c r="G1666" i="5"/>
  <c r="I1706" i="5"/>
  <c r="F1706" i="5"/>
  <c r="G1762" i="5"/>
  <c r="J1810" i="5"/>
  <c r="J2138" i="5"/>
  <c r="R2138" i="5"/>
  <c r="I2138" i="5"/>
  <c r="F2138" i="5"/>
  <c r="H2138" i="5"/>
  <c r="G2138" i="5"/>
  <c r="H1386" i="5"/>
  <c r="J1386" i="5"/>
  <c r="F1386" i="5"/>
  <c r="I1386" i="5"/>
  <c r="J1418" i="5"/>
  <c r="H1418" i="5"/>
  <c r="F1682" i="5"/>
  <c r="R1682" i="5"/>
  <c r="I1682" i="5"/>
  <c r="I1858" i="5"/>
  <c r="H1858" i="5"/>
  <c r="F1858" i="5"/>
  <c r="R1858" i="5"/>
  <c r="I1930" i="5"/>
  <c r="R1930" i="5"/>
  <c r="H1930" i="5"/>
  <c r="J1930" i="5"/>
  <c r="F1930" i="5"/>
  <c r="G1986" i="5"/>
  <c r="R1986" i="5"/>
  <c r="F1986" i="5"/>
  <c r="I1986" i="5"/>
  <c r="J1986" i="5"/>
  <c r="H1986" i="5"/>
  <c r="I19" i="5"/>
  <c r="R19" i="5"/>
  <c r="H19" i="5"/>
  <c r="G866" i="5"/>
  <c r="J866" i="5"/>
  <c r="F866" i="5"/>
  <c r="R866" i="5"/>
  <c r="H866" i="5"/>
  <c r="I866" i="5"/>
  <c r="G914" i="5"/>
  <c r="J914" i="5"/>
  <c r="R914" i="5"/>
  <c r="H914" i="5"/>
  <c r="I914" i="5"/>
  <c r="J1138" i="5"/>
  <c r="F1138" i="5"/>
  <c r="G1138" i="5"/>
  <c r="I1138" i="5"/>
  <c r="H1242" i="5"/>
  <c r="H1298" i="5"/>
  <c r="G1362" i="5"/>
  <c r="H1362" i="5"/>
  <c r="G27" i="5"/>
  <c r="H27" i="5"/>
  <c r="I27" i="5"/>
  <c r="F27" i="5"/>
  <c r="R698" i="5"/>
  <c r="R874" i="5"/>
  <c r="H874" i="5"/>
  <c r="I874" i="5"/>
  <c r="G874" i="5"/>
  <c r="F874" i="5"/>
  <c r="J874" i="5"/>
  <c r="F730" i="5"/>
  <c r="G730" i="5"/>
  <c r="J730" i="5"/>
  <c r="I730" i="5"/>
  <c r="I802" i="5"/>
  <c r="G946" i="5"/>
  <c r="G1146" i="5"/>
  <c r="J1146" i="5"/>
  <c r="F1146" i="5"/>
  <c r="I1146" i="5"/>
  <c r="F1218" i="5"/>
  <c r="I1218" i="5"/>
  <c r="I1306" i="5"/>
  <c r="J1306" i="5"/>
  <c r="I35" i="5"/>
  <c r="F706" i="5"/>
  <c r="J706" i="5"/>
  <c r="G810" i="5"/>
  <c r="J810" i="5"/>
  <c r="H810" i="5"/>
  <c r="J954" i="5"/>
  <c r="H954" i="5"/>
  <c r="I882" i="5"/>
  <c r="F882" i="5"/>
  <c r="R882" i="5"/>
  <c r="J1122" i="5"/>
  <c r="F1122" i="5"/>
  <c r="F1226" i="5"/>
  <c r="F826" i="5"/>
  <c r="I826" i="5"/>
  <c r="H890" i="5"/>
  <c r="I890" i="5"/>
  <c r="J1034" i="5"/>
  <c r="I1034" i="5"/>
  <c r="R1346" i="5"/>
  <c r="I1346" i="5"/>
  <c r="H1346" i="5"/>
  <c r="J1346" i="5"/>
  <c r="G1346" i="5"/>
  <c r="F1346" i="5"/>
  <c r="F1282" i="5"/>
  <c r="J1282" i="5"/>
  <c r="H1282" i="5"/>
  <c r="F483" i="5"/>
  <c r="H483" i="5"/>
  <c r="I483" i="5"/>
  <c r="G483" i="5"/>
  <c r="F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H1467" i="5"/>
  <c r="R1467" i="5"/>
  <c r="F1467" i="5"/>
  <c r="R1531" i="5"/>
  <c r="H1531" i="5"/>
  <c r="I1531" i="5"/>
  <c r="F1531" i="5"/>
  <c r="G1531" i="5"/>
  <c r="J1531" i="5"/>
  <c r="I1587" i="5"/>
  <c r="R1587" i="5"/>
  <c r="H1587" i="5"/>
  <c r="G1587" i="5"/>
  <c r="F1587" i="5"/>
  <c r="J1587" i="5"/>
  <c r="H1651" i="5"/>
  <c r="I1651" i="5"/>
  <c r="R1819" i="5"/>
  <c r="H1819" i="5"/>
  <c r="I1819" i="5"/>
  <c r="J1819" i="5"/>
  <c r="R1867" i="5"/>
  <c r="H1867" i="5"/>
  <c r="G1867" i="5"/>
  <c r="F1867" i="5"/>
  <c r="F99" i="5"/>
  <c r="R99" i="5"/>
  <c r="H99" i="5"/>
  <c r="I99" i="5"/>
  <c r="F163" i="5"/>
  <c r="R163" i="5"/>
  <c r="I163" i="5"/>
  <c r="H163" i="5"/>
  <c r="H275" i="5"/>
  <c r="R275" i="5"/>
  <c r="F275" i="5"/>
  <c r="I275" i="5"/>
  <c r="R315" i="5"/>
  <c r="F315" i="5"/>
  <c r="F547" i="5"/>
  <c r="I547" i="5"/>
  <c r="J723" i="5"/>
  <c r="R723" i="5"/>
  <c r="H723" i="5"/>
  <c r="G723" i="5"/>
  <c r="G899" i="5"/>
  <c r="I899" i="5"/>
  <c r="J899" i="5"/>
  <c r="I931" i="5"/>
  <c r="F931" i="5"/>
  <c r="R931" i="5"/>
  <c r="H1099" i="5"/>
  <c r="F1099" i="5"/>
  <c r="G1099" i="5"/>
  <c r="F1163" i="5"/>
  <c r="H1163" i="5"/>
  <c r="J1163" i="5"/>
  <c r="F1299" i="5"/>
  <c r="G1299" i="5"/>
  <c r="R1299" i="5"/>
  <c r="H1347" i="5"/>
  <c r="I1379" i="5"/>
  <c r="F1379" i="5"/>
  <c r="H1379" i="5"/>
  <c r="R1379" i="5"/>
  <c r="J1379" i="5"/>
  <c r="H2315" i="5"/>
  <c r="I2355" i="5"/>
  <c r="J2355" i="5"/>
  <c r="R59" i="5"/>
  <c r="I59" i="5"/>
  <c r="H59" i="5"/>
  <c r="I211" i="5"/>
  <c r="H387" i="5"/>
  <c r="R387" i="5"/>
  <c r="F771" i="5"/>
  <c r="R771" i="5"/>
  <c r="H771" i="5"/>
  <c r="J771" i="5"/>
  <c r="H803" i="5"/>
  <c r="J803" i="5"/>
  <c r="R803" i="5"/>
  <c r="G803" i="5"/>
  <c r="G835" i="5"/>
  <c r="I835" i="5"/>
  <c r="J835" i="5"/>
  <c r="H835" i="5"/>
  <c r="R835" i="5"/>
  <c r="G883" i="5"/>
  <c r="F883" i="5"/>
  <c r="R883" i="5"/>
  <c r="I883" i="5"/>
  <c r="H963" i="5"/>
  <c r="I963" i="5"/>
  <c r="F963" i="5"/>
  <c r="I1131" i="5"/>
  <c r="R1131" i="5"/>
  <c r="G1131" i="5"/>
  <c r="H1131" i="5"/>
  <c r="R1499" i="5"/>
  <c r="H1595" i="5"/>
  <c r="I1595" i="5"/>
  <c r="R1595" i="5"/>
  <c r="G1595" i="5"/>
  <c r="F1595" i="5"/>
  <c r="F1659" i="5"/>
  <c r="I1659" i="5"/>
  <c r="J1659" i="5"/>
  <c r="R1659" i="5"/>
  <c r="H1659" i="5"/>
  <c r="J1723" i="5"/>
  <c r="F1723" i="5"/>
  <c r="H1723" i="5"/>
  <c r="H1835" i="5"/>
  <c r="R2243" i="5"/>
  <c r="F2243" i="5"/>
  <c r="H107" i="5"/>
  <c r="F107" i="5"/>
  <c r="R107" i="5"/>
  <c r="R323" i="5"/>
  <c r="H323" i="5"/>
  <c r="I323" i="5"/>
  <c r="F323" i="5"/>
  <c r="F395" i="5"/>
  <c r="I395" i="5"/>
  <c r="H395" i="5"/>
  <c r="G395" i="5"/>
  <c r="H555" i="5"/>
  <c r="J555" i="5"/>
  <c r="F555" i="5"/>
  <c r="G555" i="5"/>
  <c r="J595" i="5"/>
  <c r="F595" i="5"/>
  <c r="H595" i="5"/>
  <c r="F731" i="5"/>
  <c r="R731" i="5"/>
  <c r="H907" i="5"/>
  <c r="I907" i="5"/>
  <c r="R907" i="5"/>
  <c r="F907" i="5"/>
  <c r="G907" i="5"/>
  <c r="J1027" i="5"/>
  <c r="F1027" i="5"/>
  <c r="H1027" i="5"/>
  <c r="F1075" i="5"/>
  <c r="H1075" i="5"/>
  <c r="I1075" i="5"/>
  <c r="R1075" i="5"/>
  <c r="J1171" i="5"/>
  <c r="F1171" i="5"/>
  <c r="I1171" i="5"/>
  <c r="R1171" i="5"/>
  <c r="I1259" i="5"/>
  <c r="J1259" i="5"/>
  <c r="H1259" i="5"/>
  <c r="F1259" i="5"/>
  <c r="F1435" i="5"/>
  <c r="I1435" i="5"/>
  <c r="J1435" i="5"/>
  <c r="H1435" i="5"/>
  <c r="H2323" i="5"/>
  <c r="I2323" i="5"/>
  <c r="R2323" i="5"/>
  <c r="F2323" i="5"/>
  <c r="R2379" i="5"/>
  <c r="J2379" i="5"/>
  <c r="I2379" i="5"/>
  <c r="F2379" i="5"/>
  <c r="R139" i="5"/>
  <c r="H139" i="5"/>
  <c r="F139" i="5"/>
  <c r="R171" i="5"/>
  <c r="H171" i="5"/>
  <c r="H227" i="5"/>
  <c r="R227" i="5"/>
  <c r="I227" i="5"/>
  <c r="I603" i="5"/>
  <c r="H779" i="5"/>
  <c r="R779" i="5"/>
  <c r="G779" i="5"/>
  <c r="H811" i="5"/>
  <c r="F811" i="5"/>
  <c r="I843" i="5"/>
  <c r="J843" i="5"/>
  <c r="G843" i="5"/>
  <c r="H939" i="5"/>
  <c r="J939" i="5"/>
  <c r="R939" i="5"/>
  <c r="J971" i="5"/>
  <c r="I971" i="5"/>
  <c r="H1107" i="5"/>
  <c r="F1107" i="5"/>
  <c r="J1107" i="5"/>
  <c r="I1107" i="5"/>
  <c r="G1139" i="5"/>
  <c r="G1323" i="5"/>
  <c r="H1323" i="5"/>
  <c r="J1323" i="5"/>
  <c r="R1323" i="5"/>
  <c r="R1507" i="5"/>
  <c r="F1675" i="5"/>
  <c r="R1675" i="5"/>
  <c r="J1675" i="5"/>
  <c r="I1675" i="5"/>
  <c r="J1771" i="5"/>
  <c r="F1771" i="5"/>
  <c r="H1771" i="5"/>
  <c r="F1803" i="5"/>
  <c r="R1803" i="5"/>
  <c r="I1939" i="5"/>
  <c r="H1939" i="5"/>
  <c r="J1939" i="5"/>
  <c r="F1939" i="5"/>
  <c r="R1939" i="5"/>
  <c r="I67" i="5"/>
  <c r="R67" i="5"/>
  <c r="F67" i="5"/>
  <c r="F115" i="5"/>
  <c r="R291" i="5"/>
  <c r="I291" i="5"/>
  <c r="H291" i="5"/>
  <c r="H467" i="5"/>
  <c r="I467" i="5"/>
  <c r="H563" i="5"/>
  <c r="J563" i="5"/>
  <c r="F739" i="5"/>
  <c r="R739" i="5"/>
  <c r="F1035" i="5"/>
  <c r="R1035" i="5"/>
  <c r="H1059" i="5"/>
  <c r="I1059" i="5"/>
  <c r="G1059" i="5"/>
  <c r="R1083" i="5"/>
  <c r="I1083" i="5"/>
  <c r="J1083" i="5"/>
  <c r="H1083" i="5"/>
  <c r="G1083" i="5"/>
  <c r="F1083" i="5"/>
  <c r="R1283" i="5"/>
  <c r="I2339" i="5"/>
  <c r="R2339" i="5"/>
  <c r="H2339" i="5"/>
  <c r="F2339" i="5"/>
  <c r="J2339" i="5"/>
  <c r="R91" i="5"/>
  <c r="G91" i="5"/>
  <c r="H91" i="5"/>
  <c r="I91" i="5"/>
  <c r="F91" i="5"/>
  <c r="I147" i="5"/>
  <c r="R147" i="5"/>
  <c r="H347" i="5"/>
  <c r="F347" i="5"/>
  <c r="R347" i="5"/>
  <c r="I347" i="5"/>
  <c r="J443" i="5"/>
  <c r="H443" i="5"/>
  <c r="J531" i="5"/>
  <c r="F531" i="5"/>
  <c r="H531" i="5"/>
  <c r="R531" i="5"/>
  <c r="I531" i="5"/>
  <c r="R787" i="5"/>
  <c r="I819" i="5"/>
  <c r="F947" i="5"/>
  <c r="R947" i="5"/>
  <c r="J947" i="5"/>
  <c r="I947" i="5"/>
  <c r="G947" i="5"/>
  <c r="H947" i="5"/>
  <c r="F987" i="5"/>
  <c r="R987" i="5"/>
  <c r="J987" i="5"/>
  <c r="H987" i="5"/>
  <c r="I987" i="5"/>
  <c r="J1443" i="5"/>
  <c r="R1443" i="5"/>
  <c r="I1443" i="5"/>
  <c r="H1443" i="5"/>
  <c r="F1523" i="5"/>
  <c r="H1523" i="5"/>
  <c r="I1523" i="5"/>
  <c r="G1523" i="5"/>
  <c r="J1523" i="5"/>
  <c r="R1523" i="5"/>
  <c r="J1571" i="5"/>
  <c r="H1571" i="5"/>
  <c r="I1571" i="5"/>
  <c r="R1707" i="5"/>
  <c r="H1739" i="5"/>
  <c r="J1851" i="5"/>
  <c r="I1963" i="5"/>
  <c r="J1963" i="5"/>
  <c r="F1963" i="5"/>
  <c r="R1963" i="5"/>
  <c r="R123" i="5"/>
  <c r="G123" i="5"/>
  <c r="F123" i="5"/>
  <c r="I123" i="5"/>
  <c r="H123" i="5"/>
  <c r="R195" i="5"/>
  <c r="F195" i="5"/>
  <c r="R235" i="5"/>
  <c r="I235" i="5"/>
  <c r="H235" i="5"/>
  <c r="F235" i="5"/>
  <c r="G235" i="5"/>
  <c r="F299" i="5"/>
  <c r="R299" i="5"/>
  <c r="I299" i="5"/>
  <c r="H299" i="5"/>
  <c r="G299" i="5"/>
  <c r="H419" i="5"/>
  <c r="R451" i="5"/>
  <c r="H451" i="5"/>
  <c r="I451" i="5"/>
  <c r="F451" i="5"/>
  <c r="J451" i="5"/>
  <c r="H475" i="5"/>
  <c r="R475" i="5"/>
  <c r="I475" i="5"/>
  <c r="J475" i="5"/>
  <c r="F475" i="5"/>
  <c r="R507" i="5"/>
  <c r="H507" i="5"/>
  <c r="I507" i="5"/>
  <c r="F507" i="5"/>
  <c r="F619" i="5"/>
  <c r="R619" i="5"/>
  <c r="J619" i="5"/>
  <c r="H619" i="5"/>
  <c r="G619" i="5"/>
  <c r="I619" i="5"/>
  <c r="G675" i="5"/>
  <c r="H675" i="5"/>
  <c r="I675" i="5"/>
  <c r="F675" i="5"/>
  <c r="I923" i="5"/>
  <c r="R923" i="5"/>
  <c r="G923" i="5"/>
  <c r="H923" i="5"/>
  <c r="R1043" i="5"/>
  <c r="H1043" i="5"/>
  <c r="I1043" i="5"/>
  <c r="F1043" i="5"/>
  <c r="J1043" i="5"/>
  <c r="G1043" i="5"/>
  <c r="R1091" i="5"/>
  <c r="I1091" i="5"/>
  <c r="H1091" i="5"/>
  <c r="J1091" i="5"/>
  <c r="G1091" i="5"/>
  <c r="H1147" i="5"/>
  <c r="F1147" i="5"/>
  <c r="J1147" i="5"/>
  <c r="I1147" i="5"/>
  <c r="R1147" i="5"/>
  <c r="R1203" i="5"/>
  <c r="I1203" i="5"/>
  <c r="H1203" i="5"/>
  <c r="R1291" i="5"/>
  <c r="J1291" i="5"/>
  <c r="F1291" i="5"/>
  <c r="H1291" i="5"/>
  <c r="I1291" i="5"/>
  <c r="F1339" i="5"/>
  <c r="J1339" i="5"/>
  <c r="I1339" i="5"/>
  <c r="I1371" i="5"/>
  <c r="F1371" i="5"/>
  <c r="H1371" i="5"/>
  <c r="J1371" i="5"/>
  <c r="R1371" i="5"/>
  <c r="F2291" i="5"/>
  <c r="H2291" i="5"/>
  <c r="J2291" i="5"/>
  <c r="I2291" i="5"/>
  <c r="R2291" i="5"/>
  <c r="I2347" i="5"/>
  <c r="H2347" i="5"/>
  <c r="F2347" i="5"/>
  <c r="J2347" i="5"/>
  <c r="R2347" i="5"/>
  <c r="H1962" i="5"/>
  <c r="F1962" i="5"/>
  <c r="I2226" i="5"/>
  <c r="H2226" i="5"/>
  <c r="J2226" i="5"/>
  <c r="G130" i="5"/>
  <c r="I130" i="5"/>
  <c r="F1754" i="5"/>
  <c r="R1754" i="5"/>
  <c r="J1754" i="5"/>
  <c r="H554" i="5"/>
  <c r="J554" i="5"/>
  <c r="R554" i="5"/>
  <c r="I554" i="5"/>
  <c r="F554" i="5"/>
  <c r="G554" i="5"/>
  <c r="H762" i="5"/>
  <c r="I762" i="5"/>
  <c r="R762" i="5"/>
  <c r="J762" i="5"/>
  <c r="H1906" i="5"/>
  <c r="J1906" i="5"/>
  <c r="F1978" i="5"/>
  <c r="J1978" i="5"/>
  <c r="I2234" i="5"/>
  <c r="F178" i="5"/>
  <c r="G178" i="5"/>
  <c r="F1770" i="5"/>
  <c r="H634" i="5"/>
  <c r="F634" i="5"/>
  <c r="R634" i="5"/>
  <c r="I634" i="5"/>
  <c r="G634" i="5"/>
  <c r="J634" i="5"/>
  <c r="R1922" i="5"/>
  <c r="F1922" i="5"/>
  <c r="J1922" i="5"/>
  <c r="I1922" i="5"/>
  <c r="H1922" i="5"/>
  <c r="I2002" i="5"/>
  <c r="H2130" i="5"/>
  <c r="I2130" i="5"/>
  <c r="F2130" i="5"/>
  <c r="H2402" i="5"/>
  <c r="F2402" i="5"/>
  <c r="J578" i="5"/>
  <c r="I578" i="5"/>
  <c r="F578" i="5"/>
  <c r="H1730" i="5"/>
  <c r="J1730" i="5"/>
  <c r="H1778" i="5"/>
  <c r="R1778" i="5"/>
  <c r="I1778" i="5"/>
  <c r="I98" i="5"/>
  <c r="R98" i="5"/>
  <c r="F98" i="5"/>
  <c r="H98" i="5"/>
  <c r="G98" i="5"/>
  <c r="G202" i="5"/>
  <c r="I202" i="5"/>
  <c r="F202" i="5"/>
  <c r="R202" i="5"/>
  <c r="H202" i="5"/>
  <c r="I650" i="5"/>
  <c r="G850" i="5"/>
  <c r="H850" i="5"/>
  <c r="J850" i="5"/>
  <c r="I850" i="5"/>
  <c r="F850" i="5"/>
  <c r="R850" i="5"/>
  <c r="F1938" i="5"/>
  <c r="I2018" i="5"/>
  <c r="H2162" i="5"/>
  <c r="F2162" i="5"/>
  <c r="I2162" i="5"/>
  <c r="J2162" i="5"/>
  <c r="G114" i="5"/>
  <c r="F114" i="5"/>
  <c r="R114" i="5"/>
  <c r="H114" i="5"/>
  <c r="I114" i="5"/>
  <c r="J1738" i="5"/>
  <c r="I1738" i="5"/>
  <c r="F1738" i="5"/>
  <c r="R1738" i="5"/>
  <c r="R2304" i="5"/>
  <c r="I2344" i="5"/>
  <c r="R1267" i="5"/>
  <c r="H1267" i="5"/>
  <c r="F1267" i="5"/>
  <c r="F1155" i="5"/>
  <c r="J1155" i="5"/>
  <c r="I1155" i="5"/>
  <c r="H1155" i="5"/>
  <c r="R1155" i="5"/>
  <c r="J1547" i="5"/>
  <c r="H1547" i="5"/>
  <c r="R1547" i="5"/>
  <c r="I1547" i="5"/>
  <c r="H1021" i="5"/>
  <c r="F1021" i="5"/>
  <c r="G1021" i="5"/>
  <c r="I1021" i="5"/>
  <c r="J1021" i="5"/>
  <c r="R1021" i="5"/>
  <c r="J1198" i="5"/>
  <c r="R1198" i="5"/>
  <c r="I1198" i="5"/>
  <c r="R1938" i="5"/>
  <c r="R2234" i="5"/>
  <c r="F1258" i="5"/>
  <c r="G1198" i="5"/>
  <c r="H1141" i="5"/>
  <c r="F1518" i="5"/>
  <c r="R1494" i="5"/>
  <c r="G1494" i="5"/>
  <c r="H1494" i="5"/>
  <c r="F1494" i="5"/>
  <c r="I1494" i="5"/>
  <c r="J1442" i="5"/>
  <c r="G1442" i="5"/>
  <c r="F878" i="5"/>
  <c r="G878" i="5"/>
  <c r="I878" i="5"/>
  <c r="G1973" i="5"/>
  <c r="J2065" i="5"/>
  <c r="I2065" i="5"/>
  <c r="J1938" i="5"/>
  <c r="F1315" i="5"/>
  <c r="F267" i="5"/>
  <c r="G1258" i="5"/>
  <c r="F1106" i="5"/>
  <c r="F131" i="5"/>
  <c r="F1329" i="5"/>
  <c r="R1297" i="5"/>
  <c r="H1297" i="5"/>
  <c r="F1265" i="5"/>
  <c r="R1265" i="5"/>
  <c r="F646" i="5"/>
  <c r="H582" i="5"/>
  <c r="I582" i="5"/>
  <c r="J550" i="5"/>
  <c r="H550" i="5"/>
  <c r="G550" i="5"/>
  <c r="I550" i="5"/>
  <c r="H486" i="5"/>
  <c r="J486" i="5"/>
  <c r="I486" i="5"/>
  <c r="H358" i="5"/>
  <c r="F358" i="5"/>
  <c r="G358" i="5"/>
  <c r="G294" i="5"/>
  <c r="H294" i="5"/>
  <c r="G102" i="5"/>
  <c r="I102" i="5"/>
  <c r="F102" i="5"/>
  <c r="G36" i="5"/>
  <c r="R1625" i="5"/>
  <c r="G1625" i="5"/>
  <c r="J1625" i="5"/>
  <c r="H1625" i="5"/>
  <c r="F1625" i="5"/>
  <c r="R1897" i="5"/>
  <c r="H1897" i="5"/>
  <c r="J1897" i="5"/>
  <c r="F1897" i="5"/>
  <c r="I11" i="5"/>
  <c r="H2234" i="5"/>
  <c r="H643" i="5"/>
  <c r="H131" i="5"/>
  <c r="G1702" i="5"/>
  <c r="F1702" i="5"/>
  <c r="H1413" i="5"/>
  <c r="R1413" i="5"/>
  <c r="I1413" i="5"/>
  <c r="R2387" i="5"/>
  <c r="G2387" i="5"/>
  <c r="H2387" i="5"/>
  <c r="F2387" i="5"/>
  <c r="R2211" i="5"/>
  <c r="G2211" i="5"/>
  <c r="H2115" i="5"/>
  <c r="F2115" i="5"/>
  <c r="F1899" i="5"/>
  <c r="J1899" i="5"/>
  <c r="G995" i="5"/>
  <c r="J995" i="5"/>
  <c r="G707" i="5"/>
  <c r="F707" i="5"/>
  <c r="R707" i="5"/>
  <c r="H707" i="5"/>
  <c r="I707" i="5"/>
  <c r="H11" i="5"/>
  <c r="J643" i="5"/>
  <c r="H1198" i="5"/>
  <c r="R11" i="5"/>
  <c r="R643" i="5"/>
  <c r="R2382" i="5"/>
  <c r="G1966" i="5"/>
  <c r="F69" i="5"/>
  <c r="R69" i="5"/>
  <c r="H69" i="5"/>
  <c r="I69" i="5"/>
  <c r="I169" i="5"/>
  <c r="R169" i="5"/>
  <c r="G233" i="5"/>
  <c r="F233" i="5"/>
  <c r="R233" i="5"/>
  <c r="I233" i="5"/>
  <c r="H233" i="5"/>
  <c r="I301" i="5"/>
  <c r="H301" i="5"/>
  <c r="R301" i="5"/>
  <c r="F301" i="5"/>
  <c r="G301" i="5"/>
  <c r="F381" i="5"/>
  <c r="G381" i="5"/>
  <c r="R381" i="5"/>
  <c r="F425" i="5"/>
  <c r="H1377" i="5"/>
  <c r="G1377" i="5"/>
  <c r="J1593" i="5"/>
  <c r="H1593" i="5"/>
  <c r="I1593" i="5"/>
  <c r="G1593" i="5"/>
  <c r="F1593" i="5"/>
  <c r="F2403" i="5"/>
  <c r="I2403" i="5"/>
  <c r="I1938" i="5"/>
  <c r="I1258" i="5"/>
  <c r="R1141" i="5"/>
  <c r="J1849" i="5"/>
  <c r="G1849" i="5"/>
  <c r="I1849" i="5"/>
  <c r="F1849" i="5"/>
  <c r="R1849" i="5"/>
  <c r="H1849" i="5"/>
  <c r="R2401" i="5"/>
  <c r="J2401" i="5"/>
  <c r="F2401" i="5"/>
  <c r="I2401" i="5"/>
  <c r="H2401" i="5"/>
  <c r="F11" i="5"/>
  <c r="F1198" i="5"/>
  <c r="H2435" i="5"/>
  <c r="F2435" i="5"/>
  <c r="H1670" i="5"/>
  <c r="G1670" i="5"/>
  <c r="J1925" i="5"/>
  <c r="I1925" i="5"/>
  <c r="G1925" i="5"/>
  <c r="F1925" i="5"/>
  <c r="F2377" i="5"/>
  <c r="I2377" i="5"/>
  <c r="H2377" i="5"/>
  <c r="J2377" i="5"/>
  <c r="G2377" i="5"/>
  <c r="G2361" i="5"/>
  <c r="G2321" i="5"/>
  <c r="H2321" i="5"/>
  <c r="I2321" i="5"/>
  <c r="J2321" i="5"/>
  <c r="F2321" i="5"/>
  <c r="R2321" i="5"/>
  <c r="I2201" i="5"/>
  <c r="H2201" i="5"/>
  <c r="F2129" i="5"/>
  <c r="J2129" i="5"/>
  <c r="G2129" i="5"/>
  <c r="H2041" i="5"/>
  <c r="G2033" i="5"/>
  <c r="I2033" i="5"/>
  <c r="R2033" i="5"/>
  <c r="F2009" i="5"/>
  <c r="G2001" i="5"/>
  <c r="R1969" i="5"/>
  <c r="I1969" i="5"/>
  <c r="G1969" i="5"/>
  <c r="J1969" i="5"/>
  <c r="H1969" i="5"/>
  <c r="F1969" i="5"/>
  <c r="H1945" i="5"/>
  <c r="G1945" i="5"/>
  <c r="F1945" i="5"/>
  <c r="I1945" i="5"/>
  <c r="J1945" i="5"/>
  <c r="R1921" i="5"/>
  <c r="J1921" i="5"/>
  <c r="R1905" i="5"/>
  <c r="I1905" i="5"/>
  <c r="G1905" i="5"/>
  <c r="F1905" i="5"/>
  <c r="I1873" i="5"/>
  <c r="F1873" i="5"/>
  <c r="H1873" i="5"/>
  <c r="R1873" i="5"/>
  <c r="F1857" i="5"/>
  <c r="H1857" i="5"/>
  <c r="I1833" i="5"/>
  <c r="J1833" i="5"/>
  <c r="I1825" i="5"/>
  <c r="H1825" i="5"/>
  <c r="G1825" i="5"/>
  <c r="R1817" i="5"/>
  <c r="F1817" i="5"/>
  <c r="J1809" i="5"/>
  <c r="R1809" i="5"/>
  <c r="G1809" i="5"/>
  <c r="H1809" i="5"/>
  <c r="I1785" i="5"/>
  <c r="G1785" i="5"/>
  <c r="H1785" i="5"/>
  <c r="R1785" i="5"/>
  <c r="F1785" i="5"/>
  <c r="R1745" i="5"/>
  <c r="H1745" i="5"/>
  <c r="J1745" i="5"/>
  <c r="G1745" i="5"/>
  <c r="F1745" i="5"/>
  <c r="J1657" i="5"/>
  <c r="I1657" i="5"/>
  <c r="H1657" i="5"/>
  <c r="G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H17" i="5"/>
  <c r="F65" i="5"/>
  <c r="R902" i="5"/>
  <c r="G837" i="5"/>
  <c r="R17" i="5"/>
  <c r="G185" i="5"/>
  <c r="H611" i="5"/>
  <c r="R611" i="5"/>
  <c r="H65" i="5"/>
  <c r="F274" i="5"/>
  <c r="F1689" i="5"/>
  <c r="I1689" i="5"/>
  <c r="H1689" i="5"/>
  <c r="H545" i="5"/>
  <c r="H2113" i="5"/>
  <c r="I185" i="5"/>
  <c r="G1689" i="5"/>
  <c r="I188" i="5"/>
  <c r="H185" i="5"/>
  <c r="I65" i="5"/>
  <c r="G1561" i="5"/>
  <c r="R1689" i="5"/>
  <c r="H813" i="5"/>
  <c r="F813" i="5"/>
  <c r="H902" i="5"/>
  <c r="J637" i="5"/>
  <c r="G1965" i="5"/>
  <c r="G274" i="5"/>
  <c r="R274" i="5"/>
  <c r="J611" i="5"/>
  <c r="F611" i="5"/>
  <c r="J650" i="5"/>
  <c r="I1730" i="5"/>
  <c r="J2402" i="5"/>
  <c r="R130" i="5"/>
  <c r="J1962" i="5"/>
  <c r="I1635" i="5"/>
  <c r="G1347" i="5"/>
  <c r="R2026" i="5"/>
  <c r="F690" i="5"/>
  <c r="I690" i="5"/>
  <c r="H722" i="5"/>
  <c r="G722" i="5"/>
  <c r="J722" i="5"/>
  <c r="I722" i="5"/>
  <c r="H754" i="5"/>
  <c r="I754" i="5"/>
  <c r="R754" i="5"/>
  <c r="G754" i="5"/>
  <c r="F754" i="5"/>
  <c r="H1138" i="5"/>
  <c r="R1138" i="5"/>
  <c r="J1202" i="5"/>
  <c r="I1202" i="5"/>
  <c r="H1202" i="5"/>
  <c r="G1202" i="5"/>
  <c r="F1298" i="5"/>
  <c r="R1298" i="5"/>
  <c r="F650" i="5"/>
  <c r="R1730" i="5"/>
  <c r="I2402" i="5"/>
  <c r="F130" i="5"/>
  <c r="F1499" i="5"/>
  <c r="I1347" i="5"/>
  <c r="J2026" i="5"/>
  <c r="R2074" i="5"/>
  <c r="H1330" i="5"/>
  <c r="F1934" i="5"/>
  <c r="I1934" i="5"/>
  <c r="J1934" i="5"/>
  <c r="R1934" i="5"/>
  <c r="G1934" i="5"/>
  <c r="H1934" i="5"/>
  <c r="F1946" i="5"/>
  <c r="J1946" i="5"/>
  <c r="G2106" i="5"/>
  <c r="R2106" i="5"/>
  <c r="I2106" i="5"/>
  <c r="H1635" i="5"/>
  <c r="I1179" i="5"/>
  <c r="R794" i="5"/>
  <c r="H794" i="5"/>
  <c r="J1378" i="5"/>
  <c r="H1378" i="5"/>
  <c r="R1378" i="5"/>
  <c r="G1410" i="5"/>
  <c r="R1410" i="5"/>
  <c r="I1410" i="5"/>
  <c r="H1410" i="5"/>
  <c r="J1666" i="5"/>
  <c r="I1666" i="5"/>
  <c r="G1706" i="5"/>
  <c r="J1706" i="5"/>
  <c r="F1898" i="5"/>
  <c r="J1898" i="5"/>
  <c r="H1898" i="5"/>
  <c r="I2042" i="5"/>
  <c r="J2042" i="5"/>
  <c r="R2042" i="5"/>
  <c r="F2042" i="5"/>
  <c r="F1543" i="5"/>
  <c r="J1543" i="5"/>
  <c r="H1543" i="5"/>
  <c r="R1583" i="5"/>
  <c r="J1583" i="5"/>
  <c r="I1711" i="5"/>
  <c r="H1823" i="5"/>
  <c r="J2151" i="5"/>
  <c r="R2151" i="5"/>
  <c r="H2151" i="5"/>
  <c r="J2183" i="5"/>
  <c r="F2215" i="5"/>
  <c r="R2215" i="5"/>
  <c r="I2295" i="5"/>
  <c r="R2295" i="5"/>
  <c r="G2359" i="5"/>
  <c r="J2359" i="5"/>
  <c r="F2359" i="5"/>
  <c r="F2397" i="5"/>
  <c r="G2397" i="5"/>
  <c r="H2397" i="5"/>
  <c r="R2397" i="5"/>
  <c r="J2397" i="5"/>
  <c r="J1650" i="5"/>
  <c r="H1650" i="5"/>
  <c r="H650" i="5"/>
  <c r="R2402" i="5"/>
  <c r="R1635" i="5"/>
  <c r="F1179" i="5"/>
  <c r="I635" i="5"/>
  <c r="G2354" i="5"/>
  <c r="G778" i="5"/>
  <c r="F778" i="5"/>
  <c r="F2258" i="5"/>
  <c r="H2258" i="5"/>
  <c r="I2258" i="5"/>
  <c r="J2258" i="5"/>
  <c r="J778" i="5"/>
  <c r="J1635" i="5"/>
  <c r="J1179" i="5"/>
  <c r="I1499" i="5"/>
  <c r="I2354" i="5"/>
  <c r="R2258" i="5"/>
  <c r="F674" i="5"/>
  <c r="R674" i="5"/>
  <c r="G674" i="5"/>
  <c r="H674" i="5"/>
  <c r="J674" i="5"/>
  <c r="I674" i="5"/>
  <c r="R706" i="5"/>
  <c r="H706" i="5"/>
  <c r="I706" i="5"/>
  <c r="G882" i="5"/>
  <c r="J882" i="5"/>
  <c r="I1122" i="5"/>
  <c r="G1122" i="5"/>
  <c r="R1122" i="5"/>
  <c r="F2483" i="5"/>
  <c r="I2483" i="5"/>
  <c r="R2483" i="5"/>
  <c r="G2483" i="5"/>
  <c r="H2483" i="5"/>
  <c r="J2483" i="5"/>
  <c r="J2467" i="5"/>
  <c r="R2467" i="5"/>
  <c r="I2467" i="5"/>
  <c r="H2467" i="5"/>
  <c r="F2467" i="5"/>
  <c r="G2467" i="5"/>
  <c r="H2451" i="5"/>
  <c r="J2451" i="5"/>
  <c r="I2451" i="5"/>
  <c r="R2451" i="5"/>
  <c r="G2451" i="5"/>
  <c r="F2451"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227" i="5"/>
  <c r="F2227" i="5"/>
  <c r="G2227" i="5"/>
  <c r="J2227" i="5"/>
  <c r="H2227" i="5"/>
  <c r="I2227" i="5"/>
  <c r="R2187" i="5"/>
  <c r="I2187" i="5"/>
  <c r="J2187" i="5"/>
  <c r="G2187" i="5"/>
  <c r="F2187" i="5"/>
  <c r="F2163" i="5"/>
  <c r="R2163" i="5"/>
  <c r="J2163" i="5"/>
  <c r="I2163" i="5"/>
  <c r="G2163" i="5"/>
  <c r="H2163" i="5"/>
  <c r="G2155" i="5"/>
  <c r="J2155" i="5"/>
  <c r="F2155" i="5"/>
  <c r="I2155" i="5"/>
  <c r="H2155"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F1883" i="5"/>
  <c r="G1827" i="5"/>
  <c r="F1827" i="5"/>
  <c r="R1827" i="5"/>
  <c r="I1827" i="5"/>
  <c r="H1827" i="5"/>
  <c r="J1827" i="5"/>
  <c r="F1787" i="5"/>
  <c r="G1787" i="5"/>
  <c r="J1787" i="5"/>
  <c r="H1779" i="5"/>
  <c r="F1779" i="5"/>
  <c r="I1779" i="5"/>
  <c r="J1779" i="5"/>
  <c r="G1779" i="5"/>
  <c r="R1779" i="5"/>
  <c r="J1731" i="5"/>
  <c r="R1731" i="5"/>
  <c r="G1731" i="5"/>
  <c r="F1731" i="5"/>
  <c r="I1731" i="5"/>
  <c r="J1691" i="5"/>
  <c r="R1691" i="5"/>
  <c r="F1691" i="5"/>
  <c r="H1691" i="5"/>
  <c r="I1691" i="5"/>
  <c r="G1683" i="5"/>
  <c r="H1683" i="5"/>
  <c r="F1683" i="5"/>
  <c r="I1683" i="5"/>
  <c r="J1683" i="5"/>
  <c r="R1683" i="5"/>
  <c r="H1627" i="5"/>
  <c r="R1627" i="5"/>
  <c r="G1627" i="5"/>
  <c r="J1627" i="5"/>
  <c r="F1627" i="5"/>
  <c r="I1579" i="5"/>
  <c r="G1579" i="5"/>
  <c r="J1579" i="5"/>
  <c r="F1579" i="5"/>
  <c r="H1579" i="5"/>
  <c r="I1563" i="5"/>
  <c r="R1563" i="5"/>
  <c r="H1563" i="5"/>
  <c r="G1563" i="5"/>
  <c r="H1483" i="5"/>
  <c r="F1483" i="5"/>
  <c r="R1483" i="5"/>
  <c r="I1483" i="5"/>
  <c r="J1483" i="5"/>
  <c r="R1451" i="5"/>
  <c r="J1451" i="5"/>
  <c r="H1451" i="5"/>
  <c r="I1451" i="5"/>
  <c r="F1451" i="5"/>
  <c r="J1403" i="5"/>
  <c r="F1403" i="5"/>
  <c r="H1403" i="5"/>
  <c r="G1403" i="5"/>
  <c r="F1331" i="5"/>
  <c r="J1331" i="5"/>
  <c r="R1331" i="5"/>
  <c r="H1331" i="5"/>
  <c r="G1331" i="5"/>
  <c r="I1331" i="5"/>
  <c r="I1235" i="5"/>
  <c r="R1235" i="5"/>
  <c r="H1235" i="5"/>
  <c r="G1235" i="5"/>
  <c r="F1235" i="5"/>
  <c r="J1235" i="5"/>
  <c r="G1195" i="5"/>
  <c r="I1195" i="5"/>
  <c r="J1195" i="5"/>
  <c r="H1195" i="5"/>
  <c r="R1195" i="5"/>
  <c r="I1698" i="5"/>
  <c r="J1698" i="5"/>
  <c r="F1698" i="5"/>
  <c r="I2074" i="5"/>
  <c r="H2354" i="5"/>
  <c r="I1962" i="5"/>
  <c r="F1635" i="5"/>
  <c r="H1499" i="5"/>
  <c r="R2354" i="5"/>
  <c r="H1698" i="5"/>
  <c r="G227" i="5"/>
  <c r="G1499" i="5"/>
  <c r="G1698" i="5"/>
  <c r="H1946" i="5"/>
  <c r="G291" i="5"/>
  <c r="F291" i="5"/>
  <c r="J438" i="5"/>
  <c r="F2429" i="5"/>
  <c r="J1757" i="5"/>
  <c r="I1722" i="5"/>
  <c r="G990" i="5"/>
  <c r="R749" i="5"/>
  <c r="J937" i="5"/>
  <c r="I1757" i="5"/>
  <c r="F1394" i="5"/>
  <c r="J1722" i="5"/>
  <c r="R2046" i="5"/>
  <c r="J1574" i="5"/>
  <c r="F2334" i="5"/>
  <c r="R598" i="5"/>
  <c r="H1585" i="5"/>
  <c r="I577" i="5"/>
  <c r="G467" i="5"/>
  <c r="J467" i="5"/>
  <c r="F467" i="5"/>
  <c r="R467" i="5"/>
  <c r="G507" i="5"/>
  <c r="J507" i="5"/>
  <c r="G547" i="5"/>
  <c r="H547" i="5"/>
  <c r="J547" i="5"/>
  <c r="G603" i="5"/>
  <c r="J603" i="5"/>
  <c r="R603" i="5"/>
  <c r="F603" i="5"/>
  <c r="F899" i="5"/>
  <c r="R899" i="5"/>
  <c r="H899" i="5"/>
  <c r="G931" i="5"/>
  <c r="H931" i="5"/>
  <c r="J931" i="5"/>
  <c r="R963" i="5"/>
  <c r="G963" i="5"/>
  <c r="J963" i="5"/>
  <c r="G1035" i="5"/>
  <c r="H1035" i="5"/>
  <c r="J1035" i="5"/>
  <c r="I1035" i="5"/>
  <c r="R1059" i="5"/>
  <c r="J1059" i="5"/>
  <c r="F1059" i="5"/>
  <c r="F1091" i="5"/>
  <c r="G1163" i="5"/>
  <c r="R1163" i="5"/>
  <c r="I1163" i="5"/>
  <c r="G1339" i="5"/>
  <c r="H1339" i="5"/>
  <c r="R1339" i="5"/>
  <c r="I1507" i="5"/>
  <c r="G1507" i="5"/>
  <c r="F1507" i="5"/>
  <c r="H1507" i="5"/>
  <c r="G1571" i="5"/>
  <c r="F1571" i="5"/>
  <c r="R1571" i="5"/>
  <c r="H594" i="5"/>
  <c r="I594" i="5"/>
  <c r="F594" i="5"/>
  <c r="R594" i="5"/>
  <c r="I698" i="5"/>
  <c r="H698" i="5"/>
  <c r="F698" i="5"/>
  <c r="J698" i="5"/>
  <c r="H730" i="5"/>
  <c r="R730" i="5"/>
  <c r="J802" i="5"/>
  <c r="H802" i="5"/>
  <c r="G1106" i="5"/>
  <c r="I1106" i="5"/>
  <c r="R1106" i="5"/>
  <c r="J1106" i="5"/>
  <c r="R1146" i="5"/>
  <c r="H1146" i="5"/>
  <c r="I1362" i="5"/>
  <c r="R1362" i="5"/>
  <c r="J1362" i="5"/>
  <c r="F1362" i="5"/>
  <c r="J858" i="5"/>
  <c r="I858" i="5"/>
  <c r="F858" i="5"/>
  <c r="H858" i="5"/>
  <c r="G1850" i="5"/>
  <c r="I1850" i="5"/>
  <c r="G1882" i="5"/>
  <c r="H1882" i="5"/>
  <c r="G2274" i="5"/>
  <c r="R2274" i="5"/>
  <c r="F2474" i="5"/>
  <c r="G171" i="5"/>
  <c r="I171" i="5"/>
  <c r="F171" i="5"/>
  <c r="R2461" i="5"/>
  <c r="F2461" i="5"/>
  <c r="J2461" i="5"/>
  <c r="I2461" i="5"/>
  <c r="G2461" i="5"/>
  <c r="H2461" i="5"/>
  <c r="R2445" i="5"/>
  <c r="I2445" i="5"/>
  <c r="H2445" i="5"/>
  <c r="J2445" i="5"/>
  <c r="F2445" i="5"/>
  <c r="G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H1541" i="5"/>
  <c r="I1541" i="5"/>
  <c r="R1541" i="5"/>
  <c r="G1541" i="5"/>
  <c r="F1541" i="5"/>
  <c r="I1267" i="5"/>
  <c r="H578" i="5"/>
  <c r="R578" i="5"/>
  <c r="G578" i="5"/>
  <c r="G1778" i="5"/>
  <c r="J1778" i="5"/>
  <c r="F1778" i="5"/>
  <c r="G2130" i="5"/>
  <c r="J2130" i="5"/>
  <c r="R2130" i="5"/>
  <c r="R131" i="5"/>
  <c r="I131" i="5"/>
  <c r="G2450" i="5"/>
  <c r="I2450" i="5"/>
  <c r="R935" i="5"/>
  <c r="J935" i="5"/>
  <c r="G1583" i="5"/>
  <c r="H1583" i="5"/>
  <c r="I1583" i="5"/>
  <c r="F1711" i="5"/>
  <c r="G1711" i="5"/>
  <c r="H1711" i="5"/>
  <c r="R1711" i="5"/>
  <c r="G1751" i="5"/>
  <c r="R1751" i="5"/>
  <c r="J1751" i="5"/>
  <c r="F1751" i="5"/>
  <c r="G1943" i="5"/>
  <c r="H1943" i="5"/>
  <c r="J1943" i="5"/>
  <c r="F1943" i="5"/>
  <c r="F2151" i="5"/>
  <c r="G2151" i="5"/>
  <c r="R2183" i="5"/>
  <c r="G2183" i="5"/>
  <c r="I2183" i="5"/>
  <c r="G2215" i="5"/>
  <c r="H2215" i="5"/>
  <c r="I2215" i="5"/>
  <c r="J2215" i="5"/>
  <c r="G2295" i="5"/>
  <c r="F2295" i="5"/>
  <c r="J2295" i="5"/>
  <c r="R2359" i="5"/>
  <c r="I2359" i="5"/>
  <c r="R2415" i="5"/>
  <c r="G443" i="5"/>
  <c r="I443" i="5"/>
  <c r="R443" i="5"/>
  <c r="I563" i="5"/>
  <c r="F563" i="5"/>
  <c r="J731" i="5"/>
  <c r="H731" i="5"/>
  <c r="I731" i="5"/>
  <c r="G731" i="5"/>
  <c r="G811" i="5"/>
  <c r="J811" i="5"/>
  <c r="R843" i="5"/>
  <c r="F843" i="5"/>
  <c r="I915" i="5"/>
  <c r="G915" i="5"/>
  <c r="R1139" i="5"/>
  <c r="F1139" i="5"/>
  <c r="H1139" i="5"/>
  <c r="G1203" i="5"/>
  <c r="F1203" i="5"/>
  <c r="J1203" i="5"/>
  <c r="J1299" i="5"/>
  <c r="H1299" i="5"/>
  <c r="I1299" i="5"/>
  <c r="G1443" i="5"/>
  <c r="F1443" i="5"/>
  <c r="G1675" i="5"/>
  <c r="H1675" i="5"/>
  <c r="R1771" i="5"/>
  <c r="G1771" i="5"/>
  <c r="I1771" i="5"/>
  <c r="H1803" i="5"/>
  <c r="G1803" i="5"/>
  <c r="I1803" i="5"/>
  <c r="J1803" i="5"/>
  <c r="G1963" i="5"/>
  <c r="H1963" i="5"/>
  <c r="G2315" i="5"/>
  <c r="I2315" i="5"/>
  <c r="F2315" i="5"/>
  <c r="J2315" i="5"/>
  <c r="R2315" i="5"/>
  <c r="J826" i="5"/>
  <c r="F890" i="5"/>
  <c r="R890" i="5"/>
  <c r="R1034" i="5"/>
  <c r="G1226" i="5"/>
  <c r="F1266" i="5"/>
  <c r="G1266" i="5"/>
  <c r="I834" i="5"/>
  <c r="R834" i="5"/>
  <c r="G906" i="5"/>
  <c r="R906" i="5"/>
  <c r="I906" i="5"/>
  <c r="I1194" i="5"/>
  <c r="G1194" i="5"/>
  <c r="F1194" i="5"/>
  <c r="J1682" i="5"/>
  <c r="G1682" i="5"/>
  <c r="H1682" i="5"/>
  <c r="I1994" i="5"/>
  <c r="R1994" i="5"/>
  <c r="G2090" i="5"/>
  <c r="R2090" i="5"/>
  <c r="I2090" i="5"/>
  <c r="F2090" i="5"/>
  <c r="H2090" i="5"/>
  <c r="J2090" i="5"/>
  <c r="G2122" i="5"/>
  <c r="I2122" i="5"/>
  <c r="J2122" i="5"/>
  <c r="H2122" i="5"/>
  <c r="H2410" i="5"/>
  <c r="G2410" i="5"/>
  <c r="I2410" i="5"/>
  <c r="R1927" i="5"/>
  <c r="G275" i="5"/>
  <c r="H1775" i="5"/>
  <c r="F1775" i="5"/>
  <c r="I1695" i="5"/>
  <c r="H226" i="5"/>
  <c r="I226" i="5"/>
  <c r="G1354" i="5"/>
  <c r="J1354" i="5"/>
  <c r="G1938" i="5"/>
  <c r="G2234" i="5"/>
  <c r="J2234" i="5"/>
  <c r="R483" i="5"/>
  <c r="J483" i="5"/>
  <c r="G650" i="5"/>
  <c r="F1730" i="5"/>
  <c r="R1962" i="5"/>
  <c r="G2133" i="5"/>
  <c r="G1654" i="5"/>
  <c r="J1654" i="5"/>
  <c r="F1654" i="5"/>
  <c r="H1654" i="5"/>
  <c r="G1069" i="5"/>
  <c r="F1069" i="5"/>
  <c r="H1069" i="5"/>
  <c r="I1069" i="5"/>
  <c r="R1069" i="5"/>
  <c r="J1069" i="5"/>
  <c r="F1121" i="5"/>
  <c r="J1121" i="5"/>
  <c r="I1121" i="5"/>
  <c r="H1121" i="5"/>
  <c r="R1121" i="5"/>
  <c r="J1262" i="5"/>
  <c r="R1262" i="5"/>
  <c r="I1262" i="5"/>
  <c r="F1262" i="5"/>
  <c r="H1262" i="5"/>
  <c r="G1262" i="5"/>
  <c r="F1369" i="5"/>
  <c r="J1369" i="5"/>
  <c r="R1369" i="5"/>
  <c r="I1369" i="5"/>
  <c r="F1397" i="5"/>
  <c r="G1397" i="5"/>
  <c r="F2011" i="5"/>
  <c r="R2011" i="5"/>
  <c r="G2011" i="5"/>
  <c r="F1931" i="5"/>
  <c r="G1931" i="5"/>
  <c r="R193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R219" i="5"/>
  <c r="G219" i="5"/>
  <c r="I219" i="5"/>
  <c r="R170" i="5"/>
  <c r="I170" i="5"/>
  <c r="H170" i="5"/>
  <c r="F170" i="5"/>
  <c r="G170" i="5"/>
  <c r="G2272" i="5"/>
  <c r="F2272" i="5"/>
  <c r="I2272" i="5"/>
  <c r="R2272" i="5"/>
  <c r="H2272" i="5"/>
  <c r="J2272" i="5"/>
  <c r="G2200" i="5"/>
  <c r="G2168" i="5"/>
  <c r="G2160" i="5"/>
  <c r="G2112" i="5"/>
  <c r="G2096" i="5"/>
  <c r="G2080" i="5"/>
  <c r="G2056" i="5"/>
  <c r="R1936" i="5"/>
  <c r="G1880" i="5"/>
  <c r="G1824" i="5"/>
  <c r="G1784" i="5"/>
  <c r="H1760" i="5"/>
  <c r="J1760" i="5"/>
  <c r="R1760" i="5"/>
  <c r="F1760" i="5"/>
  <c r="I1760" i="5"/>
  <c r="R1648" i="5"/>
  <c r="G1632" i="5"/>
  <c r="F1504" i="5"/>
  <c r="I1504" i="5"/>
  <c r="G1432" i="5"/>
  <c r="G1384" i="5"/>
  <c r="J1328" i="5"/>
  <c r="G1288" i="5"/>
  <c r="G1168" i="5"/>
  <c r="G1104" i="5"/>
  <c r="G1088" i="5"/>
  <c r="H1056" i="5"/>
  <c r="F1056" i="5"/>
  <c r="I1056" i="5"/>
  <c r="G1024" i="5"/>
  <c r="F936" i="5"/>
  <c r="J936" i="5"/>
  <c r="I936" i="5"/>
  <c r="H936" i="5"/>
  <c r="G728" i="5"/>
  <c r="G664" i="5"/>
  <c r="H608" i="5"/>
  <c r="R608" i="5"/>
  <c r="F608" i="5"/>
  <c r="G584" i="5"/>
  <c r="F584" i="5"/>
  <c r="H584" i="5"/>
  <c r="R584" i="5"/>
  <c r="J584" i="5"/>
  <c r="I584" i="5"/>
  <c r="G304" i="5"/>
  <c r="G232" i="5"/>
  <c r="R216" i="5"/>
  <c r="G32" i="5"/>
  <c r="C24" i="3"/>
  <c r="B4" i="5"/>
  <c r="B4" i="4"/>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53" i="5"/>
  <c r="I13" i="5"/>
  <c r="H2018" i="5"/>
  <c r="H786" i="5"/>
  <c r="I626" i="5"/>
  <c r="R419" i="5"/>
  <c r="I1851" i="5"/>
  <c r="R1739" i="5"/>
  <c r="F859" i="5"/>
  <c r="F819" i="5"/>
  <c r="F787" i="5"/>
  <c r="J659" i="5"/>
  <c r="J1315" i="5"/>
  <c r="H1539" i="5"/>
  <c r="H635" i="5"/>
  <c r="J1019" i="5"/>
  <c r="F1850" i="5"/>
  <c r="F1746" i="5"/>
  <c r="R1402" i="5"/>
  <c r="J922" i="5"/>
  <c r="R1695" i="5"/>
  <c r="I2474" i="5"/>
  <c r="J1850" i="5"/>
  <c r="H13" i="5"/>
  <c r="F786" i="5"/>
  <c r="F419" i="5"/>
  <c r="R1115" i="5"/>
  <c r="R859" i="5"/>
  <c r="R819" i="5"/>
  <c r="R659" i="5"/>
  <c r="J1539" i="5"/>
  <c r="R1019" i="5"/>
  <c r="I579" i="5"/>
  <c r="J746" i="5"/>
  <c r="F682" i="5"/>
  <c r="J2274" i="5"/>
  <c r="F2034" i="5"/>
  <c r="J1882" i="5"/>
  <c r="I922" i="5"/>
  <c r="F1695" i="5"/>
  <c r="R1807" i="5"/>
  <c r="G1149" i="5"/>
  <c r="H1397" i="5"/>
  <c r="I1149" i="5"/>
  <c r="G13" i="5"/>
  <c r="J2018" i="5"/>
  <c r="J1770" i="5"/>
  <c r="G1707" i="5"/>
  <c r="J1115" i="5"/>
  <c r="J859" i="5"/>
  <c r="J787" i="5"/>
  <c r="G1019" i="5"/>
  <c r="H579" i="5"/>
  <c r="J682" i="5"/>
  <c r="R2474" i="5"/>
  <c r="H2034" i="5"/>
  <c r="H922" i="5"/>
  <c r="J1695" i="5"/>
  <c r="H1735" i="5"/>
  <c r="G1386" i="5"/>
  <c r="I2496" i="5"/>
  <c r="G266" i="5"/>
  <c r="I419" i="5"/>
  <c r="H1851" i="5"/>
  <c r="F1739" i="5"/>
  <c r="F1707" i="5"/>
  <c r="I659" i="5"/>
  <c r="H1315" i="5"/>
  <c r="H1019" i="5"/>
  <c r="F579" i="5"/>
  <c r="G506" i="5"/>
  <c r="J2474" i="5"/>
  <c r="R1519" i="5"/>
  <c r="I1735" i="5"/>
  <c r="J1746" i="5"/>
  <c r="G1369" i="5"/>
  <c r="J2496" i="5"/>
  <c r="F266" i="5"/>
  <c r="R13" i="5"/>
  <c r="I1770" i="5"/>
  <c r="J419" i="5"/>
  <c r="R1851" i="5"/>
  <c r="J1739" i="5"/>
  <c r="J1707" i="5"/>
  <c r="I1115" i="5"/>
  <c r="G859" i="5"/>
  <c r="J819" i="5"/>
  <c r="I787" i="5"/>
  <c r="J1363" i="5"/>
  <c r="R1603" i="5"/>
  <c r="F1019" i="5"/>
  <c r="R579" i="5"/>
  <c r="I155" i="5"/>
  <c r="J506" i="5"/>
  <c r="H2274" i="5"/>
  <c r="F1882" i="5"/>
  <c r="R922" i="5"/>
  <c r="R1879" i="5"/>
  <c r="H1695" i="5"/>
  <c r="F1149" i="5"/>
  <c r="H1369" i="5"/>
  <c r="F2496" i="5"/>
  <c r="H219" i="5"/>
  <c r="F1643" i="5"/>
  <c r="F2018" i="5"/>
  <c r="R1770" i="5"/>
  <c r="F1851" i="5"/>
  <c r="I1739" i="5"/>
  <c r="I1707" i="5"/>
  <c r="H1115" i="5"/>
  <c r="I859" i="5"/>
  <c r="H819" i="5"/>
  <c r="G787" i="5"/>
  <c r="I1363" i="5"/>
  <c r="F1603" i="5"/>
  <c r="G1315" i="5"/>
  <c r="J579" i="5"/>
  <c r="F155" i="5"/>
  <c r="H506" i="5"/>
  <c r="F2274" i="5"/>
  <c r="R1882" i="5"/>
  <c r="H1850" i="5"/>
  <c r="F922" i="5"/>
  <c r="H1847" i="5"/>
  <c r="I1927" i="5"/>
  <c r="R1746" i="5"/>
  <c r="H1149" i="5"/>
  <c r="G1121" i="5"/>
  <c r="R2018" i="5"/>
  <c r="H1770" i="5"/>
  <c r="F1115" i="5"/>
  <c r="I1315" i="5"/>
  <c r="I2274" i="5"/>
  <c r="I1882" i="5"/>
  <c r="G2474" i="5"/>
  <c r="G1746" i="5"/>
  <c r="R2496" i="5"/>
  <c r="I2011" i="5"/>
  <c r="G2363" i="5"/>
  <c r="H2363" i="5"/>
  <c r="J2363" i="5"/>
  <c r="R2363" i="5"/>
  <c r="J2195" i="5"/>
  <c r="G2195" i="5"/>
  <c r="H2195" i="5"/>
  <c r="J2131" i="5"/>
  <c r="R2131" i="5"/>
  <c r="I2131" i="5"/>
  <c r="R1620" i="5"/>
  <c r="F1620" i="5"/>
  <c r="J1566" i="5"/>
  <c r="R1566" i="5"/>
  <c r="I1566" i="5"/>
  <c r="H1566" i="5"/>
  <c r="R1524" i="5"/>
  <c r="G1524" i="5"/>
  <c r="I1446" i="5"/>
  <c r="J1446" i="5"/>
  <c r="F1446" i="5"/>
  <c r="G1446" i="5"/>
  <c r="R529" i="5"/>
  <c r="H529" i="5"/>
  <c r="H925" i="5"/>
  <c r="J925" i="5"/>
  <c r="F925" i="5"/>
  <c r="G925" i="5"/>
  <c r="R925" i="5"/>
  <c r="I925" i="5"/>
  <c r="H765" i="5"/>
  <c r="G765" i="5"/>
  <c r="I765" i="5"/>
  <c r="I449" i="5"/>
  <c r="H449" i="5"/>
  <c r="F509" i="5"/>
  <c r="I509" i="5"/>
  <c r="H509" i="5"/>
  <c r="G509" i="5"/>
  <c r="J509" i="5"/>
  <c r="J921" i="5"/>
  <c r="H921" i="5"/>
  <c r="I921" i="5"/>
  <c r="R921" i="5"/>
  <c r="F51" i="5"/>
  <c r="F89" i="5"/>
  <c r="I89" i="5"/>
  <c r="R89" i="5"/>
  <c r="G89" i="5"/>
  <c r="G129" i="5"/>
  <c r="F129" i="5"/>
  <c r="H141" i="5"/>
  <c r="I141" i="5"/>
  <c r="H153" i="5"/>
  <c r="R153" i="5"/>
  <c r="J153" i="5"/>
  <c r="G217" i="5"/>
  <c r="F217" i="5"/>
  <c r="H217" i="5"/>
  <c r="H297" i="5"/>
  <c r="F297" i="5"/>
  <c r="H461" i="5"/>
  <c r="R461" i="5"/>
  <c r="F461" i="5"/>
  <c r="F505" i="5"/>
  <c r="H505" i="5"/>
  <c r="R505" i="5"/>
  <c r="J505" i="5"/>
  <c r="H597" i="5"/>
  <c r="I597" i="5"/>
  <c r="R597" i="5"/>
  <c r="H881" i="5"/>
  <c r="G881" i="5"/>
  <c r="F881" i="5"/>
  <c r="I881" i="5"/>
  <c r="R881" i="5"/>
  <c r="J881" i="5"/>
  <c r="G281" i="5"/>
  <c r="R281" i="5"/>
  <c r="R1885" i="5"/>
  <c r="I1885" i="5"/>
  <c r="F1885" i="5"/>
  <c r="G1885" i="5"/>
  <c r="J1489" i="5"/>
  <c r="R1489" i="5"/>
  <c r="I1489" i="5"/>
  <c r="H1489" i="5"/>
  <c r="F1489" i="5"/>
  <c r="G1489" i="5"/>
  <c r="F1449" i="5"/>
  <c r="G1449" i="5"/>
  <c r="H1449" i="5"/>
  <c r="G1425" i="5"/>
  <c r="I953" i="5"/>
  <c r="J953" i="5"/>
  <c r="H385" i="5"/>
  <c r="F385" i="5"/>
  <c r="G385" i="5"/>
  <c r="R385" i="5"/>
  <c r="H2302" i="5"/>
  <c r="J2302" i="5"/>
  <c r="G2302" i="5"/>
  <c r="R2302" i="5"/>
  <c r="I2054" i="5"/>
  <c r="J2054" i="5"/>
  <c r="G76" i="5"/>
  <c r="I76" i="5"/>
  <c r="R76" i="5"/>
  <c r="F76" i="5"/>
  <c r="I22"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49" i="5"/>
  <c r="F2361" i="5"/>
  <c r="R2361" i="5"/>
  <c r="J2491" i="5"/>
  <c r="H2475" i="5"/>
  <c r="G2475" i="5"/>
  <c r="I2459" i="5"/>
  <c r="R2459" i="5"/>
  <c r="J2443" i="5"/>
  <c r="H2443" i="5"/>
  <c r="F2441" i="5"/>
  <c r="H2441" i="5"/>
  <c r="J2441" i="5"/>
  <c r="R2409" i="5"/>
  <c r="G190" i="5"/>
  <c r="H190" i="5"/>
  <c r="F190" i="5"/>
  <c r="R190" i="5"/>
  <c r="I190" i="5"/>
  <c r="F156" i="5"/>
  <c r="G156" i="5"/>
  <c r="H156" i="5"/>
  <c r="I156" i="5"/>
  <c r="G110" i="5"/>
  <c r="I110" i="5"/>
  <c r="R110" i="5"/>
  <c r="H2001" i="5"/>
  <c r="F2001" i="5"/>
  <c r="J2427" i="5"/>
  <c r="R2427" i="5"/>
  <c r="J1341" i="5"/>
  <c r="G1341" i="5"/>
  <c r="F1341" i="5"/>
  <c r="R1341" i="5"/>
  <c r="J1309" i="5"/>
  <c r="R1309" i="5"/>
  <c r="I1309" i="5"/>
  <c r="G1309" i="5"/>
  <c r="H1309" i="5"/>
  <c r="G1277" i="5"/>
  <c r="R1277" i="5"/>
  <c r="J1277" i="5"/>
  <c r="H1277" i="5"/>
  <c r="F1277" i="5"/>
  <c r="F1213" i="5"/>
  <c r="H1213" i="5"/>
  <c r="G1213" i="5"/>
  <c r="R1213" i="5"/>
  <c r="J1181" i="5"/>
  <c r="R1181" i="5"/>
  <c r="H1181" i="5"/>
  <c r="J1054" i="5"/>
  <c r="I1054" i="5"/>
  <c r="G1054" i="5"/>
  <c r="H1054" i="5"/>
  <c r="F1054" i="5"/>
  <c r="R1054" i="5"/>
  <c r="J1006" i="5"/>
  <c r="R1006" i="5"/>
  <c r="H1006" i="5"/>
  <c r="G1006" i="5"/>
  <c r="I1006" i="5"/>
  <c r="H614" i="5"/>
  <c r="J614" i="5"/>
  <c r="G614" i="5"/>
  <c r="I614" i="5"/>
  <c r="G926" i="5"/>
  <c r="H926" i="5"/>
  <c r="J814" i="5"/>
  <c r="G814" i="5"/>
  <c r="H526" i="5"/>
  <c r="F526" i="5"/>
  <c r="G462" i="5"/>
  <c r="F462" i="5"/>
  <c r="J462" i="5"/>
  <c r="I462" i="5"/>
  <c r="G398" i="5"/>
  <c r="I398" i="5"/>
  <c r="H334" i="5"/>
  <c r="R334" i="5"/>
  <c r="F334" i="5"/>
  <c r="R278" i="5"/>
  <c r="G278" i="5"/>
  <c r="I278" i="5"/>
  <c r="H278" i="5"/>
  <c r="F278" i="5"/>
  <c r="G228" i="5"/>
  <c r="R228" i="5"/>
  <c r="H228" i="5"/>
  <c r="I228" i="5"/>
  <c r="R404" i="5"/>
  <c r="G404" i="5"/>
  <c r="I404" i="5"/>
  <c r="F404" i="5"/>
  <c r="H404" i="5"/>
  <c r="J404" i="5"/>
  <c r="G774" i="5"/>
  <c r="I774" i="5"/>
  <c r="R774" i="5"/>
  <c r="F733" i="5"/>
  <c r="I733" i="5"/>
  <c r="J733" i="5"/>
  <c r="G733" i="5"/>
  <c r="R701" i="5"/>
  <c r="I701" i="5"/>
  <c r="F701" i="5"/>
  <c r="H701" i="5"/>
  <c r="J701" i="5"/>
  <c r="G669" i="5"/>
  <c r="J669" i="5"/>
  <c r="I669" i="5"/>
  <c r="R669" i="5"/>
  <c r="R1737" i="5"/>
  <c r="H1737" i="5"/>
  <c r="I1753" i="5"/>
  <c r="J1753" i="5"/>
  <c r="H1753" i="5"/>
  <c r="R1753" i="5"/>
  <c r="G1753" i="5"/>
  <c r="R1027" i="5"/>
  <c r="G1027" i="5"/>
  <c r="J1123" i="5"/>
  <c r="G1123" i="5"/>
  <c r="G1259" i="5"/>
  <c r="R1259" i="5"/>
  <c r="G1651" i="5"/>
  <c r="R1651" i="5"/>
  <c r="F1651" i="5"/>
  <c r="J1651" i="5"/>
  <c r="F1819" i="5"/>
  <c r="G1819" i="5"/>
  <c r="I1867" i="5"/>
  <c r="J1867" i="5"/>
  <c r="R2431" i="5"/>
  <c r="J2431" i="5"/>
  <c r="G2439" i="5"/>
  <c r="I2439" i="5"/>
  <c r="F2439" i="5"/>
  <c r="G2355" i="5"/>
  <c r="F2355" i="5"/>
  <c r="J1298" i="5"/>
  <c r="I1298" i="5"/>
  <c r="H1714" i="5"/>
  <c r="R1714" i="5"/>
  <c r="J1714" i="5"/>
  <c r="F1786" i="5"/>
  <c r="G1786" i="5"/>
  <c r="J1818" i="5"/>
  <c r="I1818" i="5"/>
  <c r="R1818" i="5"/>
  <c r="I2386" i="5"/>
  <c r="H2386" i="5"/>
  <c r="G799" i="5"/>
  <c r="F799" i="5"/>
  <c r="H799" i="5"/>
  <c r="I799" i="5"/>
  <c r="H935" i="5"/>
  <c r="G935" i="5"/>
  <c r="I935" i="5"/>
  <c r="F935" i="5"/>
  <c r="G1543" i="5"/>
  <c r="I1543" i="5"/>
  <c r="F723" i="5"/>
  <c r="I723" i="5"/>
  <c r="G771" i="5"/>
  <c r="I771" i="5"/>
  <c r="I803" i="5"/>
  <c r="F803" i="5"/>
  <c r="F835" i="5"/>
  <c r="H883" i="5"/>
  <c r="J883" i="5"/>
  <c r="G971" i="5"/>
  <c r="F971" i="5"/>
  <c r="J1131" i="5"/>
  <c r="F1131" i="5"/>
  <c r="G1171" i="5"/>
  <c r="H1171" i="5"/>
  <c r="G1435" i="5"/>
  <c r="R1435" i="5"/>
  <c r="G35" i="5"/>
  <c r="F35" i="5"/>
  <c r="R35" i="5"/>
  <c r="I954" i="5"/>
  <c r="G954" i="5"/>
  <c r="F954" i="5"/>
  <c r="R954" i="5"/>
  <c r="I794" i="5"/>
  <c r="G794" i="5"/>
  <c r="G898" i="5"/>
  <c r="J898" i="5"/>
  <c r="H2111" i="5"/>
  <c r="R2111" i="5"/>
  <c r="G107" i="5"/>
  <c r="I195" i="5"/>
  <c r="H195" i="5"/>
  <c r="H267" i="5"/>
  <c r="G267" i="5"/>
  <c r="R267" i="5"/>
  <c r="G315" i="5"/>
  <c r="H315" i="5"/>
  <c r="I315" i="5"/>
  <c r="R395" i="5"/>
  <c r="G939" i="5"/>
  <c r="F939" i="5"/>
  <c r="G1067" i="5"/>
  <c r="H1067" i="5"/>
  <c r="F1067" i="5"/>
  <c r="J1067" i="5"/>
  <c r="I1099" i="5"/>
  <c r="R1099" i="5"/>
  <c r="J1099" i="5"/>
  <c r="F1347" i="5"/>
  <c r="R1347"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R43" i="5"/>
  <c r="H43" i="5"/>
  <c r="H826" i="5"/>
  <c r="R826" i="5"/>
  <c r="G826" i="5"/>
  <c r="G890" i="5"/>
  <c r="J890" i="5"/>
  <c r="F1034" i="5"/>
  <c r="H1034" i="5"/>
  <c r="G1034" i="5"/>
  <c r="R2218" i="5"/>
  <c r="F2218" i="5"/>
  <c r="I2218" i="5"/>
  <c r="G2218" i="5"/>
  <c r="H2458" i="5"/>
  <c r="R2458" i="5"/>
  <c r="G59" i="5"/>
  <c r="G115" i="5"/>
  <c r="R115" i="5"/>
  <c r="G211" i="5"/>
  <c r="R211" i="5"/>
  <c r="F211" i="5"/>
  <c r="G643" i="5"/>
  <c r="F643" i="5"/>
  <c r="J739" i="5"/>
  <c r="G739" i="5"/>
  <c r="G15" i="5"/>
  <c r="I15" i="5"/>
  <c r="R506" i="5"/>
  <c r="F506" i="5"/>
  <c r="I682" i="5"/>
  <c r="R682" i="5"/>
  <c r="H682" i="5"/>
  <c r="R746" i="5"/>
  <c r="H746" i="5"/>
  <c r="F746" i="5"/>
  <c r="G746" i="5"/>
  <c r="I746" i="5"/>
  <c r="R1226" i="5"/>
  <c r="I1226" i="5"/>
  <c r="H1226" i="5"/>
  <c r="J1226" i="5"/>
  <c r="R1266" i="5"/>
  <c r="H1266" i="5"/>
  <c r="J1266" i="5"/>
  <c r="G635" i="5"/>
  <c r="J635" i="5"/>
  <c r="G155" i="5"/>
  <c r="R155" i="5"/>
  <c r="G1539" i="5"/>
  <c r="R1539" i="5"/>
  <c r="G1603" i="5"/>
  <c r="J1603" i="5"/>
  <c r="G2026" i="5"/>
  <c r="F2026" i="5"/>
  <c r="H2026" i="5"/>
  <c r="J2106" i="5"/>
  <c r="H2106" i="5"/>
  <c r="F2106" i="5"/>
  <c r="J1447" i="5"/>
  <c r="H1447"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F307" i="5"/>
  <c r="H83" i="5"/>
  <c r="I83" i="5"/>
  <c r="F83" i="5"/>
  <c r="G2472" i="5"/>
  <c r="J2456" i="5"/>
  <c r="I2456" i="5"/>
  <c r="R2456" i="5"/>
  <c r="H2456" i="5"/>
  <c r="G2448" i="5"/>
  <c r="I2440" i="5"/>
  <c r="G2432" i="5"/>
  <c r="G2424" i="5"/>
  <c r="G2416" i="5"/>
  <c r="R2416" i="5"/>
  <c r="I2416" i="5"/>
  <c r="F2416" i="5"/>
  <c r="J2416" i="5"/>
  <c r="H2416" i="5"/>
  <c r="G2408" i="5"/>
  <c r="G2400" i="5"/>
  <c r="G2392" i="5"/>
  <c r="G2376" i="5"/>
  <c r="G2368" i="5"/>
  <c r="G2360" i="5"/>
  <c r="G2320" i="5"/>
  <c r="G2312" i="5"/>
  <c r="G2288" i="5"/>
  <c r="G2280" i="5"/>
  <c r="G2264" i="5"/>
  <c r="H2256" i="5"/>
  <c r="G2248" i="5"/>
  <c r="G2240" i="5"/>
  <c r="G2232" i="5"/>
  <c r="G2216" i="5"/>
  <c r="G2208" i="5"/>
  <c r="G2192" i="5"/>
  <c r="G2184" i="5"/>
  <c r="R2176" i="5"/>
  <c r="I2176" i="5"/>
  <c r="H2176" i="5"/>
  <c r="I2160" i="5"/>
  <c r="G2152" i="5"/>
  <c r="G2144" i="5"/>
  <c r="G2136" i="5"/>
  <c r="J2136" i="5"/>
  <c r="H2136" i="5"/>
  <c r="R2136" i="5"/>
  <c r="I2136" i="5"/>
  <c r="G2128" i="5"/>
  <c r="G2120" i="5"/>
  <c r="G2088" i="5"/>
  <c r="G2072" i="5"/>
  <c r="H2056" i="5"/>
  <c r="F2056" i="5"/>
  <c r="R2056" i="5"/>
  <c r="J2056" i="5"/>
  <c r="G2048" i="5"/>
  <c r="G2040" i="5"/>
  <c r="G2032" i="5"/>
  <c r="G2024" i="5"/>
  <c r="G2000" i="5"/>
  <c r="R1992" i="5"/>
  <c r="F1992" i="5"/>
  <c r="J1992" i="5"/>
  <c r="H1992" i="5"/>
  <c r="G1984" i="5"/>
  <c r="G1976" i="5"/>
  <c r="G1968" i="5"/>
  <c r="G1960" i="5"/>
  <c r="G1944" i="5"/>
  <c r="I1936" i="5"/>
  <c r="H1936" i="5"/>
  <c r="G1920" i="5"/>
  <c r="G1904" i="5"/>
  <c r="G1896" i="5"/>
  <c r="G1888" i="5"/>
  <c r="G1872" i="5"/>
  <c r="R1698" i="5"/>
  <c r="I1794" i="5"/>
  <c r="I1650" i="5"/>
  <c r="I1567" i="5"/>
  <c r="R2410" i="5"/>
  <c r="R1170" i="5"/>
  <c r="R2450" i="5"/>
  <c r="R1874" i="5"/>
  <c r="J2450" i="5"/>
  <c r="F1722" i="5"/>
  <c r="G1274" i="5"/>
  <c r="I1274" i="5"/>
  <c r="F2410" i="5"/>
  <c r="R1722" i="5"/>
  <c r="R1274" i="5"/>
  <c r="R1898" i="5"/>
  <c r="H1170" i="5"/>
  <c r="R1650" i="5"/>
  <c r="G1898" i="5"/>
  <c r="G1722" i="5"/>
  <c r="J1274" i="5"/>
  <c r="F2456" i="5"/>
  <c r="G1848" i="5"/>
  <c r="G1808" i="5"/>
  <c r="G1800" i="5"/>
  <c r="G1776" i="5"/>
  <c r="G1768" i="5"/>
  <c r="G1744" i="5"/>
  <c r="G1712" i="5"/>
  <c r="G1680" i="5"/>
  <c r="G1672" i="5"/>
  <c r="G1640" i="5"/>
  <c r="R1632" i="5"/>
  <c r="F1632" i="5"/>
  <c r="G1624" i="5"/>
  <c r="G1600" i="5"/>
  <c r="G1576" i="5"/>
  <c r="G1528" i="5"/>
  <c r="R1504" i="5"/>
  <c r="J1504" i="5"/>
  <c r="G1496" i="5"/>
  <c r="G1488" i="5"/>
  <c r="G1480" i="5"/>
  <c r="J1464" i="5"/>
  <c r="G1448" i="5"/>
  <c r="G1424" i="5"/>
  <c r="F1416" i="5"/>
  <c r="J1416" i="5"/>
  <c r="H1416" i="5"/>
  <c r="I1416" i="5"/>
  <c r="R1416" i="5"/>
  <c r="G1408" i="5"/>
  <c r="G1400" i="5"/>
  <c r="G1392" i="5"/>
  <c r="G1352" i="5"/>
  <c r="G1344" i="5"/>
  <c r="G1336" i="5"/>
  <c r="G1320" i="5"/>
  <c r="G1312" i="5"/>
  <c r="J1288" i="5"/>
  <c r="R1288" i="5"/>
  <c r="G1280" i="5"/>
  <c r="I1272" i="5"/>
  <c r="F1272" i="5"/>
  <c r="G1256" i="5"/>
  <c r="G1240" i="5"/>
  <c r="I1240" i="5"/>
  <c r="H1240" i="5"/>
  <c r="J1240" i="5"/>
  <c r="F1240" i="5"/>
  <c r="R1240" i="5"/>
  <c r="G1216" i="5"/>
  <c r="G1200" i="5"/>
  <c r="G1192" i="5"/>
  <c r="J1168" i="5"/>
  <c r="G1160" i="5"/>
  <c r="J1160" i="5"/>
  <c r="G1136" i="5"/>
  <c r="G1128" i="5"/>
  <c r="G1112" i="5"/>
  <c r="G1096" i="5"/>
  <c r="G1080" i="5"/>
  <c r="G1064" i="5"/>
  <c r="R1064" i="5"/>
  <c r="J1064" i="5"/>
  <c r="H1064" i="5"/>
  <c r="F1064" i="5"/>
  <c r="I1064" i="5"/>
  <c r="G1048" i="5"/>
  <c r="G1040" i="5"/>
  <c r="G1008" i="5"/>
  <c r="G1000" i="5"/>
  <c r="G984" i="5"/>
  <c r="G960" i="5"/>
  <c r="G952" i="5"/>
  <c r="G936" i="5"/>
  <c r="R936" i="5"/>
  <c r="G928" i="5"/>
  <c r="G912" i="5"/>
  <c r="G872" i="5"/>
  <c r="R872" i="5"/>
  <c r="G864"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60" i="5"/>
  <c r="G552" i="5"/>
  <c r="G536" i="5"/>
  <c r="G528" i="5"/>
  <c r="G512" i="5"/>
  <c r="G488" i="5"/>
  <c r="G480" i="5"/>
  <c r="G472" i="5"/>
  <c r="G440" i="5"/>
  <c r="G432" i="5"/>
  <c r="G424" i="5"/>
  <c r="G408" i="5"/>
  <c r="H408" i="5"/>
  <c r="J408" i="5"/>
  <c r="F408" i="5"/>
  <c r="I408" i="5"/>
  <c r="G400" i="5"/>
  <c r="G384" i="5"/>
  <c r="G360" i="5"/>
  <c r="G328" i="5"/>
  <c r="G312" i="5"/>
  <c r="G296" i="5"/>
  <c r="G280" i="5"/>
  <c r="G272" i="5"/>
  <c r="G224" i="5"/>
  <c r="G216" i="5"/>
  <c r="H216" i="5"/>
  <c r="I216" i="5"/>
  <c r="F216" i="5"/>
  <c r="G208" i="5"/>
  <c r="G184" i="5"/>
  <c r="G168" i="5"/>
  <c r="G160" i="5"/>
  <c r="G152" i="5"/>
  <c r="G144" i="5"/>
  <c r="G120" i="5"/>
  <c r="G104" i="5"/>
  <c r="G96" i="5"/>
  <c r="G88" i="5"/>
  <c r="R80" i="5"/>
  <c r="F80" i="5"/>
  <c r="D2" i="4"/>
  <c r="B6" i="4"/>
  <c r="C27" i="3"/>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G1305" i="5"/>
  <c r="J1305" i="5"/>
  <c r="R1305" i="5"/>
  <c r="F1305" i="5"/>
  <c r="H1273" i="5"/>
  <c r="I1273" i="5"/>
  <c r="R1273" i="5"/>
  <c r="I1241" i="5"/>
  <c r="G1241" i="5"/>
  <c r="F1241" i="5"/>
  <c r="H1241" i="5"/>
  <c r="F1209" i="5"/>
  <c r="G2437" i="5"/>
  <c r="R2437" i="5"/>
  <c r="S633" i="5"/>
  <c r="R29" i="5"/>
  <c r="I2326" i="5"/>
  <c r="R2326" i="5"/>
  <c r="S657" i="5"/>
  <c r="S377" i="5"/>
  <c r="G1614" i="5"/>
  <c r="F1614" i="5"/>
  <c r="H441" i="5"/>
  <c r="F441" i="5"/>
  <c r="I2237" i="5"/>
  <c r="G2237" i="5"/>
  <c r="J2237" i="5"/>
  <c r="H2237" i="5"/>
  <c r="H2482" i="5"/>
  <c r="F2482" i="5"/>
  <c r="S345" i="5"/>
  <c r="F1993" i="5"/>
  <c r="I1993" i="5"/>
  <c r="R1993" i="5"/>
  <c r="G2178" i="5"/>
  <c r="I2178" i="5"/>
  <c r="J1626" i="5"/>
  <c r="I1626" i="5"/>
  <c r="R1626" i="5"/>
  <c r="G1626" i="5"/>
  <c r="H1626" i="5"/>
  <c r="I1546" i="5"/>
  <c r="H1546" i="5"/>
  <c r="F1546" i="5"/>
  <c r="R1498" i="5"/>
  <c r="H1490" i="5"/>
  <c r="I1490" i="5"/>
  <c r="J1490" i="5"/>
  <c r="F1490" i="5"/>
  <c r="J1450" i="5"/>
  <c r="F1450" i="5"/>
  <c r="I1450" i="5"/>
  <c r="H1450" i="5"/>
  <c r="J1018" i="5"/>
  <c r="F1018" i="5"/>
  <c r="G1018" i="5"/>
  <c r="H1018" i="5"/>
  <c r="G586" i="5"/>
  <c r="R586" i="5"/>
  <c r="H586" i="5"/>
  <c r="F586" i="5"/>
  <c r="J586" i="5"/>
  <c r="I586" i="5"/>
  <c r="S201" i="5"/>
  <c r="H357" i="5"/>
  <c r="G357" i="5"/>
  <c r="R357" i="5"/>
  <c r="I357" i="5"/>
  <c r="J2435" i="5"/>
  <c r="I186" i="5"/>
  <c r="F2443" i="5"/>
  <c r="R2001" i="5"/>
  <c r="J2001" i="5"/>
  <c r="I2001" i="5"/>
  <c r="I2211" i="5"/>
  <c r="F2211" i="5"/>
  <c r="J2211" i="5"/>
  <c r="I2435" i="5"/>
  <c r="H2491" i="5"/>
  <c r="R2443" i="5"/>
  <c r="G2209" i="5"/>
  <c r="G186" i="5"/>
  <c r="F2491" i="5"/>
  <c r="H186" i="5"/>
  <c r="G2491" i="5"/>
  <c r="R2491" i="5"/>
  <c r="I2443" i="5"/>
  <c r="F1307" i="5"/>
  <c r="J1307" i="5"/>
  <c r="F2209" i="5"/>
  <c r="R2209" i="5"/>
  <c r="I2209" i="5"/>
  <c r="J2209" i="5"/>
  <c r="R2257" i="5"/>
  <c r="I2257" i="5"/>
  <c r="F2257" i="5"/>
  <c r="H2330" i="5"/>
  <c r="G2322" i="5"/>
  <c r="G538" i="5"/>
  <c r="G402" i="5"/>
  <c r="G2394" i="5"/>
  <c r="G2443" i="5"/>
  <c r="I2491" i="5"/>
  <c r="J1862" i="5"/>
  <c r="F2067" i="5"/>
  <c r="R2067" i="5"/>
  <c r="G1886"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5" i="5"/>
  <c r="H1535" i="5"/>
  <c r="I1431" i="5"/>
  <c r="R1311" i="5"/>
  <c r="I1311" i="5"/>
  <c r="J791" i="5"/>
  <c r="H791" i="5"/>
  <c r="R791" i="5"/>
  <c r="G455" i="5"/>
  <c r="F455" i="5"/>
  <c r="I431" i="5"/>
  <c r="J431" i="5"/>
  <c r="F367" i="5"/>
  <c r="H367" i="5"/>
  <c r="R303" i="5"/>
  <c r="H103" i="5"/>
  <c r="F659" i="5"/>
  <c r="G659" i="5"/>
  <c r="F1810" i="5"/>
  <c r="R1810" i="5"/>
  <c r="J2478" i="5"/>
  <c r="I2478" i="5"/>
  <c r="G2471" i="5"/>
  <c r="G2407" i="5"/>
  <c r="J2319" i="5"/>
  <c r="R2319" i="5"/>
  <c r="G2311" i="5"/>
  <c r="F2279" i="5"/>
  <c r="I2279" i="5"/>
  <c r="J2279" i="5"/>
  <c r="G2231" i="5"/>
  <c r="G2191" i="5"/>
  <c r="F1903" i="5"/>
  <c r="I1903" i="5"/>
  <c r="G1423" i="5"/>
  <c r="G1335" i="5"/>
  <c r="G1303" i="5"/>
  <c r="I1279" i="5"/>
  <c r="F1279" i="5"/>
  <c r="H1279" i="5"/>
  <c r="G1263" i="5"/>
  <c r="G1199" i="5"/>
  <c r="F1191" i="5"/>
  <c r="R1191" i="5"/>
  <c r="J1159" i="5"/>
  <c r="I1159" i="5"/>
  <c r="J1135" i="5"/>
  <c r="H1135" i="5"/>
  <c r="F1135" i="5"/>
  <c r="G959" i="5"/>
  <c r="G943" i="5"/>
  <c r="G703" i="5"/>
  <c r="I687" i="5"/>
  <c r="F687" i="5"/>
  <c r="G639" i="5"/>
  <c r="G607" i="5"/>
  <c r="I407" i="5"/>
  <c r="R407" i="5"/>
  <c r="H407" i="5"/>
  <c r="J407" i="5"/>
  <c r="F311" i="5"/>
  <c r="H279" i="5"/>
  <c r="R279" i="5"/>
  <c r="I191" i="5"/>
  <c r="H191" i="5"/>
  <c r="R191" i="5"/>
  <c r="F191" i="5"/>
  <c r="H127" i="5"/>
  <c r="G24"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H2437" i="5"/>
  <c r="S2105" i="5"/>
  <c r="S1977" i="5"/>
  <c r="J2039" i="5"/>
  <c r="I2319" i="5"/>
  <c r="I2069" i="5"/>
  <c r="G2198" i="5"/>
  <c r="R2198" i="5"/>
  <c r="H2198" i="5"/>
  <c r="J2198" i="5"/>
  <c r="I2198" i="5"/>
  <c r="I2142" i="5"/>
  <c r="J2142" i="5"/>
  <c r="S1417" i="5"/>
  <c r="R2263" i="5"/>
  <c r="R2330" i="5"/>
  <c r="S1393" i="5"/>
  <c r="S961" i="5"/>
  <c r="G407" i="5"/>
  <c r="G82" i="5"/>
  <c r="R54" i="5"/>
  <c r="F127" i="5"/>
  <c r="I127" i="5"/>
  <c r="J2330" i="5"/>
  <c r="I2263" i="5"/>
  <c r="R311" i="5"/>
  <c r="S921" i="5"/>
  <c r="J2437" i="5"/>
  <c r="R1279" i="5"/>
  <c r="G2319" i="5"/>
  <c r="F407" i="5"/>
  <c r="F751" i="5"/>
  <c r="S1169" i="5"/>
  <c r="S209" i="5"/>
  <c r="H54" i="5"/>
  <c r="G279" i="5"/>
  <c r="R687" i="5"/>
  <c r="R127" i="5"/>
  <c r="S1809" i="5"/>
  <c r="S1177" i="5"/>
  <c r="S1185" i="5"/>
  <c r="S993" i="5"/>
  <c r="H80" i="5"/>
  <c r="R2279" i="5"/>
  <c r="G1135" i="5"/>
  <c r="F2319" i="5"/>
  <c r="F2198" i="5"/>
  <c r="S1297" i="5"/>
  <c r="G862" i="5"/>
  <c r="F862" i="5"/>
  <c r="H82" i="5"/>
  <c r="F82" i="5"/>
  <c r="J1317" i="5"/>
  <c r="G2263" i="5"/>
  <c r="S1665" i="5"/>
  <c r="S1601" i="5"/>
  <c r="G1279" i="5"/>
  <c r="H2319" i="5"/>
  <c r="G1159" i="5"/>
  <c r="S1945" i="5"/>
  <c r="G2119" i="5"/>
  <c r="R82" i="5"/>
  <c r="S1865" i="5"/>
  <c r="I311" i="5"/>
  <c r="H88" i="5"/>
  <c r="S1129" i="5"/>
  <c r="I80" i="5"/>
  <c r="J1279" i="5"/>
  <c r="F2263" i="5"/>
  <c r="S2241" i="5"/>
  <c r="S2001" i="5"/>
  <c r="G1070" i="5"/>
  <c r="I1070" i="5"/>
  <c r="I1385" i="5"/>
  <c r="J1385" i="5"/>
  <c r="J1734" i="5"/>
  <c r="F2437" i="5"/>
  <c r="H311" i="5"/>
  <c r="G687" i="5"/>
  <c r="F279" i="5"/>
  <c r="G311" i="5"/>
  <c r="H687" i="5"/>
  <c r="G80" i="5"/>
  <c r="H2279" i="5"/>
  <c r="G1407" i="5"/>
  <c r="J1233" i="5"/>
  <c r="F1233" i="5"/>
  <c r="F2254" i="5"/>
  <c r="I2254" i="5"/>
  <c r="G1529" i="5"/>
  <c r="I1529" i="5"/>
  <c r="G2294" i="5"/>
  <c r="R2262" i="5"/>
  <c r="F2262" i="5"/>
  <c r="G2182" i="5"/>
  <c r="G2118" i="5"/>
  <c r="H1142" i="5"/>
  <c r="R1137" i="5"/>
  <c r="H129" i="5"/>
  <c r="I1137" i="5"/>
  <c r="G2395" i="5"/>
  <c r="R1681" i="5"/>
  <c r="H1681" i="5"/>
  <c r="F1891" i="5"/>
  <c r="R1891" i="5"/>
  <c r="R129" i="5"/>
  <c r="I1931" i="5"/>
  <c r="H1931" i="5"/>
  <c r="I1787" i="5"/>
  <c r="R1872" i="5"/>
  <c r="F1872" i="5"/>
  <c r="G1366" i="5"/>
  <c r="G1286" i="5"/>
  <c r="S2320" i="5"/>
  <c r="J2257" i="5"/>
  <c r="H2257" i="5"/>
  <c r="I2448" i="5"/>
  <c r="G2456" i="5"/>
  <c r="G1459" i="5"/>
  <c r="G1760" i="5"/>
  <c r="H1354" i="5"/>
  <c r="R2002" i="5"/>
  <c r="G2002" i="5"/>
  <c r="G147" i="5"/>
  <c r="G1379" i="5"/>
  <c r="J1410" i="5"/>
  <c r="J1775" i="5"/>
  <c r="G979" i="5"/>
  <c r="J1267" i="5"/>
  <c r="I2304" i="5"/>
  <c r="H1754" i="5"/>
  <c r="J923" i="5"/>
  <c r="J675" i="5"/>
  <c r="H842" i="5"/>
  <c r="R2122" i="5"/>
  <c r="J2304" i="5"/>
  <c r="G226"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G1267" i="5"/>
  <c r="J979" i="5"/>
  <c r="H2304" i="5"/>
  <c r="J2002" i="5"/>
  <c r="F147" i="5"/>
  <c r="G1547" i="5"/>
  <c r="G1967" i="5"/>
  <c r="H979" i="5"/>
  <c r="F2304" i="5"/>
  <c r="I1354" i="5"/>
  <c r="H603" i="5"/>
  <c r="H1245" i="5"/>
  <c r="R1470" i="5"/>
  <c r="R1193" i="5"/>
  <c r="I940" i="5"/>
  <c r="I489" i="5"/>
  <c r="I608" i="5"/>
  <c r="H1506" i="5"/>
  <c r="R1248" i="5"/>
  <c r="H1630" i="5"/>
  <c r="G1630" i="5"/>
  <c r="I1245" i="5"/>
  <c r="F1550" i="5"/>
  <c r="R777" i="5"/>
  <c r="F777" i="5"/>
  <c r="H777" i="5"/>
  <c r="G777" i="5"/>
  <c r="J777" i="5"/>
  <c r="J1193" i="5"/>
  <c r="I1193" i="5"/>
  <c r="G1056" i="5"/>
  <c r="F1245" i="5"/>
  <c r="G1550" i="5"/>
  <c r="G1412" i="5"/>
  <c r="G1245" i="5"/>
  <c r="G1193" i="5"/>
  <c r="G608" i="5"/>
  <c r="R1506" i="5"/>
  <c r="G1470" i="5"/>
  <c r="H332" i="5"/>
  <c r="F940" i="5"/>
  <c r="G489" i="5"/>
  <c r="F2372" i="5"/>
  <c r="I332" i="5"/>
  <c r="I1630" i="5"/>
  <c r="F332" i="5"/>
  <c r="F1193" i="5"/>
  <c r="G2476" i="5"/>
  <c r="G2460" i="5"/>
  <c r="G2300" i="5"/>
  <c r="G2284" i="5"/>
  <c r="G2276" i="5"/>
  <c r="H2268" i="5"/>
  <c r="J2268" i="5"/>
  <c r="F2268" i="5"/>
  <c r="R2268" i="5"/>
  <c r="G2172" i="5"/>
  <c r="R2164" i="5"/>
  <c r="F2164" i="5"/>
  <c r="H2164" i="5"/>
  <c r="J2164" i="5"/>
  <c r="I2164" i="5"/>
  <c r="R2124" i="5"/>
  <c r="I2124" i="5"/>
  <c r="H2124" i="5"/>
  <c r="F2124" i="5"/>
  <c r="J2116" i="5"/>
  <c r="F2116" i="5"/>
  <c r="H2116" i="5"/>
  <c r="G2076" i="5"/>
  <c r="G1988" i="5"/>
  <c r="G1924" i="5"/>
  <c r="G1844" i="5"/>
  <c r="G1828" i="5"/>
  <c r="G1820" i="5"/>
  <c r="G1788" i="5"/>
  <c r="G1764" i="5"/>
  <c r="G1740" i="5"/>
  <c r="G1724" i="5"/>
  <c r="F1332" i="5"/>
  <c r="H1332" i="5"/>
  <c r="J1332" i="5"/>
  <c r="G1316" i="5"/>
  <c r="G1196" i="5"/>
  <c r="R1769" i="5"/>
  <c r="J1769" i="5"/>
  <c r="I1769" i="5"/>
  <c r="J1550" i="5"/>
  <c r="R940" i="5"/>
  <c r="H2308" i="5"/>
  <c r="F489" i="5"/>
  <c r="J1966" i="5"/>
  <c r="J1012" i="5"/>
  <c r="J1470" i="5"/>
  <c r="R332" i="5"/>
  <c r="R1630" i="5"/>
  <c r="I1550" i="5"/>
  <c r="J940" i="5"/>
  <c r="H489" i="5"/>
  <c r="F1470" i="5"/>
  <c r="R1012" i="5"/>
  <c r="F1630" i="5"/>
  <c r="J1245" i="5"/>
  <c r="H1470" i="5"/>
  <c r="J2372" i="5"/>
  <c r="J1506" i="5"/>
  <c r="G332" i="5"/>
  <c r="G2092" i="5"/>
  <c r="G204" i="5"/>
  <c r="G45" i="5"/>
  <c r="G1012" i="5"/>
  <c r="G1092" i="5"/>
  <c r="G660" i="5"/>
  <c r="G516" i="5"/>
  <c r="G844" i="5"/>
  <c r="G53" i="5"/>
  <c r="G652" i="5"/>
  <c r="G980" i="5"/>
  <c r="G540" i="5"/>
  <c r="D6" i="6"/>
  <c r="D5" i="6"/>
  <c r="H14" i="5"/>
  <c r="R14" i="5"/>
  <c r="G2344" i="5"/>
  <c r="R2344" i="5"/>
  <c r="R178" i="5"/>
  <c r="I178" i="5"/>
  <c r="G762" i="5"/>
  <c r="I1906" i="5"/>
  <c r="F1906" i="5"/>
  <c r="I1139" i="5"/>
  <c r="I1283" i="5"/>
  <c r="H1283" i="5"/>
  <c r="F1363" i="5"/>
  <c r="R1363" i="5"/>
  <c r="J1162" i="5"/>
  <c r="H1162" i="5"/>
  <c r="F1162" i="5"/>
  <c r="H1290" i="5"/>
  <c r="F1290" i="5"/>
  <c r="G1290" i="5"/>
  <c r="R1290" i="5"/>
  <c r="J1290" i="5"/>
  <c r="I2034" i="5"/>
  <c r="G2034" i="5"/>
  <c r="J2034"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R714" i="5"/>
  <c r="H2007" i="5"/>
  <c r="R1511" i="5"/>
  <c r="H2242" i="5"/>
  <c r="G67" i="5"/>
  <c r="H67" i="5"/>
  <c r="I387" i="5"/>
  <c r="F387" i="5"/>
  <c r="G387" i="5"/>
  <c r="G595" i="5"/>
  <c r="I595" i="5"/>
  <c r="R595" i="5"/>
  <c r="H739" i="5"/>
  <c r="I739" i="5"/>
  <c r="J907" i="5"/>
  <c r="I1027" i="5"/>
  <c r="R15" i="5"/>
  <c r="F15" i="5"/>
  <c r="H15" i="5"/>
  <c r="I1090" i="5"/>
  <c r="H1090" i="5"/>
  <c r="J1090" i="5"/>
  <c r="F1090" i="5"/>
  <c r="G1090" i="5"/>
  <c r="I1946" i="5"/>
  <c r="G1946" i="5"/>
  <c r="R1946" i="5"/>
  <c r="G2386" i="5"/>
  <c r="J2386" i="5"/>
  <c r="R2386" i="5"/>
  <c r="F2386" i="5"/>
  <c r="J2434" i="5"/>
  <c r="I2434" i="5"/>
  <c r="H2434" i="5"/>
  <c r="F2434" i="5"/>
  <c r="R2434" i="5"/>
  <c r="J1935" i="5"/>
  <c r="F1935" i="5"/>
  <c r="R1935" i="5"/>
  <c r="I1935" i="5"/>
  <c r="I2415" i="5"/>
  <c r="J2415" i="5"/>
  <c r="F2415" i="5"/>
  <c r="H2415" i="5"/>
  <c r="G2415" i="5"/>
  <c r="G14" i="5"/>
  <c r="F2344" i="5"/>
  <c r="F570" i="5"/>
  <c r="H178" i="5"/>
  <c r="R1906" i="5"/>
  <c r="G626" i="5"/>
  <c r="G1835" i="5"/>
  <c r="I523" i="5"/>
  <c r="J1802" i="5"/>
  <c r="R1895" i="5"/>
  <c r="I2007" i="5"/>
  <c r="H843" i="5"/>
  <c r="F915" i="5"/>
  <c r="J915" i="5"/>
  <c r="I939" i="5"/>
  <c r="H971" i="5"/>
  <c r="R971" i="5"/>
  <c r="H2379" i="5"/>
  <c r="G802" i="5"/>
  <c r="F802" i="5"/>
  <c r="R802" i="5"/>
  <c r="G1082" i="5"/>
  <c r="R1082" i="5"/>
  <c r="F1082" i="5"/>
  <c r="J1866" i="5"/>
  <c r="G1866" i="5"/>
  <c r="F1866" i="5"/>
  <c r="J1743" i="5"/>
  <c r="G1743" i="5"/>
  <c r="I1743" i="5"/>
  <c r="I2423" i="5"/>
  <c r="F2423" i="5"/>
  <c r="J2423" i="5"/>
  <c r="I14" i="5"/>
  <c r="H2344" i="5"/>
  <c r="F979" i="5"/>
  <c r="J2344" i="5"/>
  <c r="J570" i="5"/>
  <c r="G2071" i="5"/>
  <c r="I1162" i="5"/>
  <c r="F2226" i="5"/>
  <c r="R2226" i="5"/>
  <c r="I555" i="5"/>
  <c r="J2243" i="5"/>
  <c r="H2243" i="5"/>
  <c r="G2243" i="5"/>
  <c r="I2243" i="5"/>
  <c r="J2323" i="5"/>
  <c r="H738" i="5"/>
  <c r="R738" i="5"/>
  <c r="J738" i="5"/>
  <c r="F738" i="5"/>
  <c r="I738" i="5"/>
  <c r="I810" i="5"/>
  <c r="R810" i="5"/>
  <c r="I946" i="5"/>
  <c r="R946" i="5"/>
  <c r="H946" i="5"/>
  <c r="J946" i="5"/>
  <c r="G1842" i="5"/>
  <c r="J1842" i="5"/>
  <c r="H1842" i="5"/>
  <c r="I1842" i="5"/>
  <c r="F1842" i="5"/>
  <c r="G1847" i="5"/>
  <c r="J1847" i="5"/>
  <c r="R1847" i="5"/>
  <c r="I1847" i="5"/>
  <c r="H2335" i="5"/>
  <c r="G2335" i="5"/>
  <c r="F2335" i="5"/>
  <c r="I2335" i="5"/>
  <c r="H2367" i="5"/>
  <c r="R2367" i="5"/>
  <c r="G2367" i="5"/>
  <c r="G1978" i="5"/>
  <c r="I1978" i="5"/>
  <c r="F523" i="5"/>
  <c r="G523" i="5"/>
  <c r="R523" i="5"/>
  <c r="I1723" i="5"/>
  <c r="I1835" i="5"/>
  <c r="J1835" i="5"/>
  <c r="F1835" i="5"/>
  <c r="G714" i="5"/>
  <c r="H714" i="5"/>
  <c r="J714" i="5"/>
  <c r="F714" i="5"/>
  <c r="F834" i="5"/>
  <c r="J834" i="5"/>
  <c r="G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H2167" i="5"/>
  <c r="J2167" i="5"/>
  <c r="G2167" i="5"/>
  <c r="I2167" i="5"/>
  <c r="H1978" i="5"/>
  <c r="G1723" i="5"/>
  <c r="R1959" i="5"/>
  <c r="H834" i="5"/>
  <c r="I714" i="5"/>
  <c r="I1603" i="5"/>
  <c r="G1282" i="5"/>
  <c r="G2431" i="5"/>
  <c r="H2431" i="5"/>
  <c r="I2431" i="5"/>
  <c r="I207" i="5"/>
  <c r="G207" i="5"/>
  <c r="R207" i="5"/>
  <c r="H207" i="5"/>
  <c r="I1055" i="5"/>
  <c r="F1055" i="5"/>
  <c r="R1055" i="5"/>
  <c r="J1055" i="5"/>
  <c r="R1447" i="5"/>
  <c r="F1447" i="5"/>
  <c r="I1447" i="5"/>
  <c r="G1447" i="5"/>
  <c r="G1519" i="5"/>
  <c r="F1519" i="5"/>
  <c r="I1519" i="5"/>
  <c r="J1519" i="5"/>
  <c r="G1623" i="5"/>
  <c r="H1623" i="5"/>
  <c r="R1623" i="5"/>
  <c r="I1719" i="5"/>
  <c r="H1719" i="5"/>
  <c r="G1823" i="5"/>
  <c r="J1823" i="5"/>
  <c r="I1823" i="5"/>
  <c r="R1823" i="5"/>
  <c r="I2103" i="5"/>
  <c r="G2103" i="5"/>
  <c r="F2103" i="5"/>
  <c r="F14" i="5"/>
  <c r="I979" i="5"/>
  <c r="R786" i="5"/>
  <c r="R1978" i="5"/>
  <c r="F762" i="5"/>
  <c r="F1283" i="5"/>
  <c r="J1139" i="5"/>
  <c r="R1107" i="5"/>
  <c r="R1723" i="5"/>
  <c r="F898" i="5"/>
  <c r="F1959" i="5"/>
  <c r="J1559" i="5"/>
  <c r="R2167" i="5"/>
  <c r="G1162" i="5"/>
  <c r="I1282" i="5"/>
  <c r="F1802" i="5"/>
  <c r="R2242" i="5"/>
  <c r="G1738" i="5"/>
  <c r="H1738" i="5"/>
  <c r="G1906" i="5"/>
  <c r="G139" i="5"/>
  <c r="G1179" i="5"/>
  <c r="R1179" i="5"/>
  <c r="G1283" i="5"/>
  <c r="I1323" i="5"/>
  <c r="F1323" i="5"/>
  <c r="G1363" i="5"/>
  <c r="J1507" i="5"/>
  <c r="H1218" i="5"/>
  <c r="R1218" i="5"/>
  <c r="G1218" i="5"/>
  <c r="F1242" i="5"/>
  <c r="G1242" i="5"/>
  <c r="R1242" i="5"/>
  <c r="J1242" i="5"/>
  <c r="J1402" i="5"/>
  <c r="H1402" i="5"/>
  <c r="I1402" i="5"/>
  <c r="F1402" i="5"/>
  <c r="H2074" i="5"/>
  <c r="G2074" i="5"/>
  <c r="J2074" i="5"/>
  <c r="G2458" i="5"/>
  <c r="I2458" i="5"/>
  <c r="J2458" i="5"/>
  <c r="H2490" i="5"/>
  <c r="I2490" i="5"/>
  <c r="F2490" i="5"/>
  <c r="R2490" i="5"/>
  <c r="I239" i="5"/>
  <c r="R239" i="5"/>
  <c r="F239" i="5"/>
  <c r="F775" i="5"/>
  <c r="J775" i="5"/>
  <c r="G775" i="5"/>
  <c r="R775" i="5"/>
  <c r="H775" i="5"/>
  <c r="G911" i="5"/>
  <c r="J911" i="5"/>
  <c r="I911" i="5"/>
  <c r="H911" i="5"/>
  <c r="G1127" i="5"/>
  <c r="F1127" i="5"/>
  <c r="J1127" i="5"/>
  <c r="H1127" i="5"/>
  <c r="R1127" i="5"/>
  <c r="R1215" i="5"/>
  <c r="J1215" i="5"/>
  <c r="I1215" i="5"/>
  <c r="H1215" i="5"/>
  <c r="R1791" i="5"/>
  <c r="J1791" i="5"/>
  <c r="G1791" i="5"/>
  <c r="H1791" i="5"/>
  <c r="R2162" i="5"/>
  <c r="J1075" i="5"/>
  <c r="I107" i="5"/>
  <c r="I1539" i="5"/>
  <c r="F59" i="5"/>
  <c r="R635" i="5"/>
  <c r="R2355" i="5"/>
  <c r="R547" i="5"/>
  <c r="H355" i="5"/>
  <c r="H35" i="5"/>
  <c r="H1210" i="5"/>
  <c r="G1210" i="5"/>
  <c r="G195" i="5"/>
  <c r="F1274" i="5"/>
  <c r="R1330" i="5"/>
  <c r="G706" i="5"/>
  <c r="I1266" i="5"/>
  <c r="G131" i="5"/>
  <c r="G594" i="5"/>
  <c r="R1234" i="5"/>
  <c r="F1234" i="5"/>
  <c r="R1210" i="5"/>
  <c r="J1794" i="5"/>
  <c r="J1858" i="5"/>
  <c r="I1975" i="5"/>
  <c r="R1975" i="5"/>
  <c r="H1975" i="5"/>
  <c r="G2159" i="5"/>
  <c r="G690" i="5"/>
  <c r="J690" i="5"/>
  <c r="H1375" i="5"/>
  <c r="F1375" i="5"/>
  <c r="H1314" i="5"/>
  <c r="J1314" i="5"/>
  <c r="F1314" i="5"/>
  <c r="J594" i="5"/>
  <c r="R1258" i="5"/>
  <c r="H1258" i="5"/>
  <c r="J2466" i="5"/>
  <c r="I2466" i="5"/>
  <c r="G1385" i="5"/>
  <c r="H1385" i="5"/>
  <c r="I516" i="5"/>
  <c r="R2246" i="5"/>
  <c r="I2246" i="5"/>
  <c r="H2246" i="5"/>
  <c r="J2246" i="5"/>
  <c r="J2202" i="5"/>
  <c r="H2202" i="5"/>
  <c r="J1755" i="5"/>
  <c r="I1755" i="5"/>
  <c r="F1755" i="5"/>
  <c r="F2246" i="5"/>
  <c r="G2176" i="5"/>
  <c r="J2176" i="5"/>
  <c r="F2176" i="5"/>
  <c r="G1190" i="5"/>
  <c r="R1190" i="5"/>
  <c r="G1645" i="5"/>
  <c r="G1621" i="5"/>
  <c r="G1981" i="5"/>
  <c r="G2412" i="5"/>
  <c r="I2361" i="5"/>
  <c r="H2361" i="5"/>
  <c r="J2361" i="5"/>
  <c r="R1617" i="5"/>
  <c r="H1617" i="5"/>
  <c r="I1617" i="5"/>
  <c r="J1617" i="5"/>
  <c r="F1617" i="5"/>
  <c r="I1956" i="5"/>
  <c r="I2330" i="5"/>
  <c r="G2256" i="5"/>
  <c r="I2482" i="5"/>
  <c r="J2482" i="5"/>
  <c r="G2482" i="5"/>
  <c r="R2482" i="5"/>
  <c r="G2330" i="5"/>
  <c r="H2453" i="5"/>
  <c r="R2453" i="5"/>
  <c r="G2453" i="5"/>
  <c r="I2453" i="5"/>
  <c r="F2453" i="5"/>
  <c r="J2453" i="5"/>
  <c r="G520" i="5"/>
  <c r="R520" i="5"/>
  <c r="J520" i="5"/>
  <c r="H520" i="5"/>
  <c r="I520" i="5"/>
  <c r="F520" i="5"/>
  <c r="F664" i="5"/>
  <c r="R664" i="5"/>
  <c r="I664" i="5"/>
  <c r="H664" i="5"/>
  <c r="J664" i="5"/>
  <c r="F1160" i="5"/>
  <c r="R1160" i="5"/>
  <c r="I1160" i="5"/>
  <c r="H1160" i="5"/>
  <c r="F1288" i="5"/>
  <c r="H1288" i="5"/>
  <c r="I1288" i="5"/>
  <c r="I1784" i="5"/>
  <c r="J1784" i="5"/>
  <c r="R1784" i="5"/>
  <c r="F1784" i="5"/>
  <c r="H1784" i="5"/>
  <c r="I2056" i="5"/>
  <c r="R768" i="5"/>
  <c r="I768" i="5"/>
  <c r="J768" i="5"/>
  <c r="H768" i="5"/>
  <c r="F768" i="5"/>
  <c r="G768" i="5"/>
  <c r="R1512" i="5"/>
  <c r="H1512" i="5"/>
  <c r="F1512" i="5"/>
  <c r="I1512" i="5"/>
  <c r="G1512" i="5"/>
  <c r="J1512" i="5"/>
  <c r="J1912" i="5"/>
  <c r="F1912" i="5"/>
  <c r="I1912" i="5"/>
  <c r="R1912" i="5"/>
  <c r="H1912" i="5"/>
  <c r="G1912" i="5"/>
  <c r="R232" i="5"/>
  <c r="I232" i="5"/>
  <c r="H232" i="5"/>
  <c r="F232" i="5"/>
  <c r="G696" i="5"/>
  <c r="F696" i="5"/>
  <c r="J696" i="5"/>
  <c r="R696" i="5"/>
  <c r="H696" i="5"/>
  <c r="I696" i="5"/>
  <c r="F1088" i="5"/>
  <c r="I1088" i="5"/>
  <c r="J1088" i="5"/>
  <c r="R1088" i="5"/>
  <c r="H1088" i="5"/>
  <c r="R1168" i="5"/>
  <c r="F1168" i="5"/>
  <c r="I1168" i="5"/>
  <c r="F1432" i="5"/>
  <c r="J1432" i="5"/>
  <c r="R1432" i="5"/>
  <c r="H1432" i="5"/>
  <c r="I1432" i="5"/>
  <c r="J2080" i="5"/>
  <c r="I2080" i="5"/>
  <c r="R2080" i="5"/>
  <c r="F2080" i="5"/>
  <c r="H2080" i="5"/>
  <c r="R2160" i="5"/>
  <c r="J2160" i="5"/>
  <c r="F2160" i="5"/>
  <c r="J832" i="5"/>
  <c r="F832" i="5"/>
  <c r="H1632" i="5"/>
  <c r="I1632" i="5"/>
  <c r="J1824" i="5"/>
  <c r="I1824" i="5"/>
  <c r="R1824" i="5"/>
  <c r="F1824" i="5"/>
  <c r="H1824" i="5"/>
  <c r="G1936" i="5"/>
  <c r="J1936" i="5"/>
  <c r="F1936" i="5"/>
  <c r="R832" i="5"/>
  <c r="H1168" i="5"/>
  <c r="J1632"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J2096" i="5"/>
  <c r="H2096" i="5"/>
  <c r="I2096" i="5"/>
  <c r="F2096" i="5"/>
  <c r="R2096" i="5"/>
  <c r="F2168" i="5"/>
  <c r="J2168" i="5"/>
  <c r="H2168" i="5"/>
  <c r="I2168" i="5"/>
  <c r="R2168" i="5"/>
  <c r="I32" i="5"/>
  <c r="F32" i="5"/>
  <c r="R32" i="5"/>
  <c r="H32" i="5"/>
  <c r="F728" i="5"/>
  <c r="R728" i="5"/>
  <c r="J728" i="5"/>
  <c r="H728" i="5"/>
  <c r="I728" i="5"/>
  <c r="I872" i="5"/>
  <c r="H872" i="5"/>
  <c r="F872" i="5"/>
  <c r="J872" i="5"/>
  <c r="J1384" i="5"/>
  <c r="H1384" i="5"/>
  <c r="F1384" i="5"/>
  <c r="R1384" i="5"/>
  <c r="I1384" i="5"/>
  <c r="G1832" i="5"/>
  <c r="I1832" i="5"/>
  <c r="H1832" i="5"/>
  <c r="J1832" i="5"/>
  <c r="F1832" i="5"/>
  <c r="R1832" i="5"/>
  <c r="I1992" i="5"/>
  <c r="G1992" i="5"/>
  <c r="H2160" i="5"/>
  <c r="G336" i="5"/>
  <c r="F336" i="5"/>
  <c r="I336" i="5"/>
  <c r="H336" i="5"/>
  <c r="R336" i="5"/>
  <c r="G1152" i="5"/>
  <c r="J1152" i="5"/>
  <c r="R1152" i="5"/>
  <c r="I1152" i="5"/>
  <c r="F1152" i="5"/>
  <c r="H1152" i="5"/>
  <c r="G1264" i="5"/>
  <c r="R1264" i="5"/>
  <c r="I1264" i="5"/>
  <c r="F1264" i="5"/>
  <c r="H1264" i="5"/>
  <c r="J1264" i="5"/>
  <c r="H2200" i="5"/>
  <c r="I2200" i="5"/>
  <c r="F2200" i="5"/>
  <c r="R2200" i="5"/>
  <c r="J2200" i="5"/>
  <c r="F2330" i="5"/>
  <c r="G832" i="5"/>
  <c r="G1728" i="5"/>
  <c r="H1728" i="5"/>
  <c r="J1728" i="5"/>
  <c r="I1728" i="5"/>
  <c r="R1728" i="5"/>
  <c r="F1728" i="5"/>
  <c r="R1880" i="5"/>
  <c r="I1880" i="5"/>
  <c r="F1880" i="5"/>
  <c r="J1880" i="5"/>
  <c r="H1880" i="5"/>
  <c r="I2112" i="5"/>
  <c r="H2112" i="5"/>
  <c r="R2112" i="5"/>
  <c r="J2112" i="5"/>
  <c r="F2112" i="5"/>
  <c r="I1954" i="5"/>
  <c r="R1954" i="5"/>
  <c r="H1954" i="5"/>
  <c r="F1954" i="5"/>
  <c r="G1954" i="5"/>
  <c r="J1954" i="5"/>
  <c r="F128" i="5"/>
  <c r="G128" i="5"/>
  <c r="I128" i="5"/>
  <c r="H128" i="5"/>
  <c r="R128" i="5"/>
  <c r="H288" i="5"/>
  <c r="I288" i="5"/>
  <c r="R288" i="5"/>
  <c r="F288" i="5"/>
  <c r="J288" i="5"/>
  <c r="H320" i="5"/>
  <c r="R320" i="5"/>
  <c r="I320" i="5"/>
  <c r="F320" i="5"/>
  <c r="I512" i="5"/>
  <c r="R512" i="5"/>
  <c r="J512" i="5"/>
  <c r="F512" i="5"/>
  <c r="H512" i="5"/>
  <c r="I576" i="5"/>
  <c r="J576" i="5"/>
  <c r="R576" i="5"/>
  <c r="G576" i="5"/>
  <c r="H576" i="5"/>
  <c r="F576" i="5"/>
  <c r="F632" i="5"/>
  <c r="I632" i="5"/>
  <c r="J632" i="5"/>
  <c r="H632" i="5"/>
  <c r="R632" i="5"/>
  <c r="J888" i="5"/>
  <c r="R888" i="5"/>
  <c r="F888" i="5"/>
  <c r="I888" i="5"/>
  <c r="H888" i="5"/>
  <c r="R968" i="5"/>
  <c r="J968" i="5"/>
  <c r="H968" i="5"/>
  <c r="I968" i="5"/>
  <c r="F968" i="5"/>
  <c r="J1032" i="5"/>
  <c r="R1032" i="5"/>
  <c r="H1032" i="5"/>
  <c r="F1032" i="5"/>
  <c r="I1032" i="5"/>
  <c r="J1120" i="5"/>
  <c r="R1120" i="5"/>
  <c r="H1120" i="5"/>
  <c r="G1120" i="5"/>
  <c r="I1120" i="5"/>
  <c r="F1120" i="5"/>
  <c r="J1208" i="5"/>
  <c r="R1208" i="5"/>
  <c r="F1208" i="5"/>
  <c r="H1208" i="5"/>
  <c r="I1208" i="5"/>
  <c r="G1360" i="5"/>
  <c r="F1360" i="5"/>
  <c r="R1360" i="5"/>
  <c r="I1360" i="5"/>
  <c r="H1360" i="5"/>
  <c r="J1360" i="5"/>
  <c r="H1552" i="5"/>
  <c r="F1552" i="5"/>
  <c r="R1552" i="5"/>
  <c r="I1552" i="5"/>
  <c r="J1552" i="5"/>
  <c r="I1968" i="5"/>
  <c r="H1968" i="5"/>
  <c r="J1968" i="5"/>
  <c r="R1968" i="5"/>
  <c r="F1968" i="5"/>
  <c r="H2008" i="5"/>
  <c r="R2008" i="5"/>
  <c r="F2008" i="5"/>
  <c r="J2008" i="5"/>
  <c r="G2008" i="5"/>
  <c r="I2008" i="5"/>
  <c r="R2128" i="5"/>
  <c r="J2128" i="5"/>
  <c r="F2128" i="5"/>
  <c r="I2128" i="5"/>
  <c r="H2128" i="5"/>
  <c r="F2144" i="5"/>
  <c r="J2144" i="5"/>
  <c r="I2144" i="5"/>
  <c r="H2144" i="5"/>
  <c r="R2144" i="5"/>
  <c r="F2216" i="5"/>
  <c r="H2216" i="5"/>
  <c r="J2216" i="5"/>
  <c r="R2216" i="5"/>
  <c r="I2216" i="5"/>
  <c r="H2240" i="5"/>
  <c r="I2240" i="5"/>
  <c r="F2240" i="5"/>
  <c r="R2240" i="5"/>
  <c r="J2240" i="5"/>
  <c r="I2280" i="5"/>
  <c r="J2280" i="5"/>
  <c r="H2280" i="5"/>
  <c r="R2280" i="5"/>
  <c r="F2280" i="5"/>
  <c r="J402" i="5"/>
  <c r="F402" i="5"/>
  <c r="H402" i="5"/>
  <c r="R402" i="5"/>
  <c r="I402" i="5"/>
  <c r="R2322" i="5"/>
  <c r="J2322" i="5"/>
  <c r="I2322" i="5"/>
  <c r="F2322" i="5"/>
  <c r="H2322" i="5"/>
  <c r="H1890" i="5"/>
  <c r="R1890" i="5"/>
  <c r="I1890" i="5"/>
  <c r="G1890" i="5"/>
  <c r="F1890" i="5"/>
  <c r="J1890" i="5"/>
  <c r="I104" i="5"/>
  <c r="H104" i="5"/>
  <c r="F104" i="5"/>
  <c r="R104" i="5"/>
  <c r="I160" i="5"/>
  <c r="R160" i="5"/>
  <c r="H160" i="5"/>
  <c r="F160" i="5"/>
  <c r="F184" i="5"/>
  <c r="H184" i="5"/>
  <c r="I184" i="5"/>
  <c r="R184" i="5"/>
  <c r="H224" i="5"/>
  <c r="I224" i="5"/>
  <c r="F224" i="5"/>
  <c r="R224" i="5"/>
  <c r="F264" i="5"/>
  <c r="H264" i="5"/>
  <c r="R264" i="5"/>
  <c r="I264" i="5"/>
  <c r="G264" i="5"/>
  <c r="H360" i="5"/>
  <c r="F360" i="5"/>
  <c r="R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864" i="5"/>
  <c r="H864" i="5"/>
  <c r="J864" i="5"/>
  <c r="I864" i="5"/>
  <c r="F864" i="5"/>
  <c r="F920" i="5"/>
  <c r="I920" i="5"/>
  <c r="J920" i="5"/>
  <c r="G920" i="5"/>
  <c r="R920" i="5"/>
  <c r="H920" i="5"/>
  <c r="R952" i="5"/>
  <c r="J952" i="5"/>
  <c r="F952" i="5"/>
  <c r="I952" i="5"/>
  <c r="H952" i="5"/>
  <c r="F1000" i="5"/>
  <c r="I1000" i="5"/>
  <c r="H1000" i="5"/>
  <c r="J1000" i="5"/>
  <c r="R1000" i="5"/>
  <c r="J1144" i="5"/>
  <c r="G1144" i="5"/>
  <c r="R1144" i="5"/>
  <c r="I1144" i="5"/>
  <c r="H1144" i="5"/>
  <c r="F1144" i="5"/>
  <c r="G1184" i="5"/>
  <c r="I1184" i="5"/>
  <c r="F1184" i="5"/>
  <c r="R1184" i="5"/>
  <c r="J1184" i="5"/>
  <c r="H1184" i="5"/>
  <c r="R1296" i="5"/>
  <c r="I1296" i="5"/>
  <c r="F1296" i="5"/>
  <c r="H1296" i="5"/>
  <c r="J1296" i="5"/>
  <c r="H1400" i="5"/>
  <c r="J1400" i="5"/>
  <c r="I1400" i="5"/>
  <c r="R1400" i="5"/>
  <c r="F1400" i="5"/>
  <c r="G1584" i="5"/>
  <c r="R1584" i="5"/>
  <c r="F1584" i="5"/>
  <c r="I1584" i="5"/>
  <c r="J1584" i="5"/>
  <c r="H1584" i="5"/>
  <c r="R1608" i="5"/>
  <c r="F1608" i="5"/>
  <c r="I1608" i="5"/>
  <c r="J1608" i="5"/>
  <c r="H1608" i="5"/>
  <c r="H1696" i="5"/>
  <c r="J1696" i="5"/>
  <c r="G1696" i="5"/>
  <c r="R1696" i="5"/>
  <c r="F1696" i="5"/>
  <c r="I1696" i="5"/>
  <c r="H1736" i="5"/>
  <c r="G1736" i="5"/>
  <c r="F1736" i="5"/>
  <c r="I1736" i="5"/>
  <c r="J1736" i="5"/>
  <c r="R1736" i="5"/>
  <c r="I1808" i="5"/>
  <c r="H1808" i="5"/>
  <c r="F1808" i="5"/>
  <c r="J1808" i="5"/>
  <c r="R1808" i="5"/>
  <c r="H1872" i="5"/>
  <c r="J1872" i="5"/>
  <c r="I1872" i="5"/>
  <c r="J2320" i="5"/>
  <c r="F2320" i="5"/>
  <c r="H2320" i="5"/>
  <c r="R2320" i="5"/>
  <c r="I2320" i="5"/>
  <c r="I2384" i="5"/>
  <c r="H2384" i="5"/>
  <c r="F2384" i="5"/>
  <c r="J2384" i="5"/>
  <c r="R2384" i="5"/>
  <c r="G2384" i="5"/>
  <c r="H2488" i="5"/>
  <c r="R2488" i="5"/>
  <c r="J2488" i="5"/>
  <c r="F2488" i="5"/>
  <c r="I2488" i="5"/>
  <c r="G2488" i="5"/>
  <c r="R2154" i="5"/>
  <c r="H2154" i="5"/>
  <c r="F2154" i="5"/>
  <c r="G2154" i="5"/>
  <c r="I2154" i="5"/>
  <c r="J2154" i="5"/>
  <c r="G136" i="5"/>
  <c r="I136" i="5"/>
  <c r="F136" i="5"/>
  <c r="R136" i="5"/>
  <c r="H136" i="5"/>
  <c r="R296" i="5"/>
  <c r="H296" i="5"/>
  <c r="F296" i="5"/>
  <c r="I296" i="5"/>
  <c r="I528" i="5"/>
  <c r="H528" i="5"/>
  <c r="F528" i="5"/>
  <c r="R528" i="5"/>
  <c r="J528" i="5"/>
  <c r="J592" i="5"/>
  <c r="F592" i="5"/>
  <c r="R592" i="5"/>
  <c r="G592" i="5"/>
  <c r="H592" i="5"/>
  <c r="I592" i="5"/>
  <c r="I760" i="5"/>
  <c r="J760" i="5"/>
  <c r="H760" i="5"/>
  <c r="R760" i="5"/>
  <c r="F760" i="5"/>
  <c r="R816" i="5"/>
  <c r="F816" i="5"/>
  <c r="J816" i="5"/>
  <c r="H816" i="5"/>
  <c r="I816" i="5"/>
  <c r="J896" i="5"/>
  <c r="F896" i="5"/>
  <c r="R896" i="5"/>
  <c r="G896" i="5"/>
  <c r="H896" i="5"/>
  <c r="I89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F1528" i="5"/>
  <c r="I1528" i="5"/>
  <c r="R1528" i="5"/>
  <c r="J1528" i="5"/>
  <c r="H1528" i="5"/>
  <c r="I1560" i="5"/>
  <c r="H1560" i="5"/>
  <c r="G1560" i="5"/>
  <c r="J1560" i="5"/>
  <c r="R1560" i="5"/>
  <c r="F1560" i="5"/>
  <c r="R1616" i="5"/>
  <c r="F1616" i="5"/>
  <c r="J1616" i="5"/>
  <c r="H1616" i="5"/>
  <c r="I1616" i="5"/>
  <c r="G1616" i="5"/>
  <c r="J1672" i="5"/>
  <c r="F1672" i="5"/>
  <c r="R1672" i="5"/>
  <c r="H1672" i="5"/>
  <c r="I1672" i="5"/>
  <c r="H1776" i="5"/>
  <c r="R1776" i="5"/>
  <c r="I1776" i="5"/>
  <c r="F1776" i="5"/>
  <c r="J1776" i="5"/>
  <c r="J1904" i="5"/>
  <c r="R1904" i="5"/>
  <c r="H1904" i="5"/>
  <c r="I1904" i="5"/>
  <c r="F1904" i="5"/>
  <c r="I2016" i="5"/>
  <c r="H2016" i="5"/>
  <c r="F2016" i="5"/>
  <c r="R2016" i="5"/>
  <c r="J2016" i="5"/>
  <c r="G2016" i="5"/>
  <c r="F2088" i="5"/>
  <c r="J2088" i="5"/>
  <c r="H2088" i="5"/>
  <c r="R2088" i="5"/>
  <c r="I2088" i="5"/>
  <c r="H2248" i="5"/>
  <c r="I2248" i="5"/>
  <c r="R2248" i="5"/>
  <c r="F2248" i="5"/>
  <c r="J2248" i="5"/>
  <c r="H2288" i="5"/>
  <c r="R2288" i="5"/>
  <c r="J2288" i="5"/>
  <c r="I2288" i="5"/>
  <c r="F2288" i="5"/>
  <c r="R2360" i="5"/>
  <c r="J2360" i="5"/>
  <c r="F2360" i="5"/>
  <c r="H2360" i="5"/>
  <c r="I2360" i="5"/>
  <c r="F2408" i="5"/>
  <c r="H2408" i="5"/>
  <c r="R2408" i="5"/>
  <c r="I2408" i="5"/>
  <c r="J2408" i="5"/>
  <c r="J2464" i="5"/>
  <c r="H2464" i="5"/>
  <c r="I2464" i="5"/>
  <c r="F2464" i="5"/>
  <c r="R2464" i="5"/>
  <c r="G2464" i="5"/>
  <c r="I88" i="5"/>
  <c r="F88" i="5"/>
  <c r="R88" i="5"/>
  <c r="F112" i="5"/>
  <c r="H112" i="5"/>
  <c r="I112" i="5"/>
  <c r="G112" i="5"/>
  <c r="R112" i="5"/>
  <c r="R192" i="5"/>
  <c r="F192" i="5"/>
  <c r="H192" i="5"/>
  <c r="I192" i="5"/>
  <c r="G192" i="5"/>
  <c r="F240" i="5"/>
  <c r="I240" i="5"/>
  <c r="R240" i="5"/>
  <c r="G240" i="5"/>
  <c r="H240" i="5"/>
  <c r="H272" i="5"/>
  <c r="R272" i="5"/>
  <c r="I272" i="5"/>
  <c r="F272" i="5"/>
  <c r="H328" i="5"/>
  <c r="R328" i="5"/>
  <c r="F328" i="5"/>
  <c r="I328" i="5"/>
  <c r="G368" i="5"/>
  <c r="R368" i="5"/>
  <c r="H368" i="5"/>
  <c r="F368" i="5"/>
  <c r="I368" i="5"/>
  <c r="H400" i="5"/>
  <c r="J400" i="5"/>
  <c r="F400" i="5"/>
  <c r="R400" i="5"/>
  <c r="I400" i="5"/>
  <c r="G416" i="5"/>
  <c r="H416" i="5"/>
  <c r="J416" i="5"/>
  <c r="I416" i="5"/>
  <c r="F416" i="5"/>
  <c r="R416" i="5"/>
  <c r="I440" i="5"/>
  <c r="J440" i="5"/>
  <c r="R440" i="5"/>
  <c r="F440" i="5"/>
  <c r="H440" i="5"/>
  <c r="R472" i="5"/>
  <c r="J472" i="5"/>
  <c r="F472" i="5"/>
  <c r="H472" i="5"/>
  <c r="I472" i="5"/>
  <c r="G496" i="5"/>
  <c r="I496" i="5"/>
  <c r="F496" i="5"/>
  <c r="J496" i="5"/>
  <c r="R496" i="5"/>
  <c r="H496" i="5"/>
  <c r="H560" i="5"/>
  <c r="R560" i="5"/>
  <c r="J560" i="5"/>
  <c r="I560" i="5"/>
  <c r="F560"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G1368" i="5"/>
  <c r="H1368" i="5"/>
  <c r="F1368" i="5"/>
  <c r="I1368" i="5"/>
  <c r="R1368" i="5"/>
  <c r="J1368" i="5"/>
  <c r="H1456" i="5"/>
  <c r="R1456" i="5"/>
  <c r="J1456" i="5"/>
  <c r="F1456" i="5"/>
  <c r="I1456" i="5"/>
  <c r="J1592" i="5"/>
  <c r="H1592" i="5"/>
  <c r="F1592" i="5"/>
  <c r="R1592" i="5"/>
  <c r="I1592" i="5"/>
  <c r="F1640" i="5"/>
  <c r="J1640" i="5"/>
  <c r="R1640" i="5"/>
  <c r="H1640" i="5"/>
  <c r="I1640" i="5"/>
  <c r="H1704" i="5"/>
  <c r="J1704" i="5"/>
  <c r="G1704" i="5"/>
  <c r="R1704" i="5"/>
  <c r="F1704" i="5"/>
  <c r="I1704" i="5"/>
  <c r="H1744" i="5"/>
  <c r="I1744" i="5"/>
  <c r="R1744" i="5"/>
  <c r="F1744" i="5"/>
  <c r="J1744" i="5"/>
  <c r="J1816" i="5"/>
  <c r="H1816" i="5"/>
  <c r="R1816" i="5"/>
  <c r="I1816" i="5"/>
  <c r="G1816" i="5"/>
  <c r="F1816" i="5"/>
  <c r="J2040" i="5"/>
  <c r="R2040" i="5"/>
  <c r="I2040" i="5"/>
  <c r="H2040" i="5"/>
  <c r="F2040" i="5"/>
  <c r="J2104" i="5"/>
  <c r="G2104" i="5"/>
  <c r="R2104" i="5"/>
  <c r="H2104" i="5"/>
  <c r="F2104" i="5"/>
  <c r="I2104" i="5"/>
  <c r="I2152" i="5"/>
  <c r="J2152" i="5"/>
  <c r="H2152" i="5"/>
  <c r="F2152" i="5"/>
  <c r="R2152" i="5"/>
  <c r="I2184" i="5"/>
  <c r="F2184" i="5"/>
  <c r="H2184" i="5"/>
  <c r="J2184" i="5"/>
  <c r="R2184" i="5"/>
  <c r="H2224" i="5"/>
  <c r="I2224" i="5"/>
  <c r="J2224" i="5"/>
  <c r="F2224" i="5"/>
  <c r="R2224" i="5"/>
  <c r="G2224" i="5"/>
  <c r="J2328" i="5"/>
  <c r="G2328" i="5"/>
  <c r="F2328" i="5"/>
  <c r="H2328" i="5"/>
  <c r="R2328" i="5"/>
  <c r="I2328" i="5"/>
  <c r="J2424" i="5"/>
  <c r="H2424" i="5"/>
  <c r="I2424" i="5"/>
  <c r="F2424" i="5"/>
  <c r="R2424" i="5"/>
  <c r="F2448" i="5"/>
  <c r="J2448" i="5"/>
  <c r="R2448" i="5"/>
  <c r="H2448" i="5"/>
  <c r="R2341" i="5"/>
  <c r="G2341" i="5"/>
  <c r="I2341" i="5"/>
  <c r="J2341" i="5"/>
  <c r="F2341" i="5"/>
  <c r="H2341" i="5"/>
  <c r="H1826" i="5"/>
  <c r="J1826" i="5"/>
  <c r="I1826" i="5"/>
  <c r="G1826" i="5"/>
  <c r="F1826" i="5"/>
  <c r="R1826" i="5"/>
  <c r="R2202" i="5"/>
  <c r="G2202" i="5"/>
  <c r="F2202" i="5"/>
  <c r="I2202" i="5"/>
  <c r="I144" i="5"/>
  <c r="H144" i="5"/>
  <c r="R144" i="5"/>
  <c r="F144" i="5"/>
  <c r="R168" i="5"/>
  <c r="H168" i="5"/>
  <c r="I168" i="5"/>
  <c r="F168" i="5"/>
  <c r="F248" i="5"/>
  <c r="H248" i="5"/>
  <c r="I248" i="5"/>
  <c r="R248" i="5"/>
  <c r="R280" i="5"/>
  <c r="F280" i="5"/>
  <c r="H280" i="5"/>
  <c r="I280" i="5"/>
  <c r="G344" i="5"/>
  <c r="R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G904" i="5"/>
  <c r="I904" i="5"/>
  <c r="F904" i="5"/>
  <c r="R904" i="5"/>
  <c r="J904" i="5"/>
  <c r="H904" i="5"/>
  <c r="F984" i="5"/>
  <c r="J984" i="5"/>
  <c r="H984" i="5"/>
  <c r="R984" i="5"/>
  <c r="I984" i="5"/>
  <c r="F1008" i="5"/>
  <c r="I1008" i="5"/>
  <c r="J1008" i="5"/>
  <c r="H1008" i="5"/>
  <c r="R1008" i="5"/>
  <c r="J1048" i="5"/>
  <c r="I1048" i="5"/>
  <c r="R1048" i="5"/>
  <c r="F1048" i="5"/>
  <c r="H1048" i="5"/>
  <c r="F1096" i="5"/>
  <c r="R1096" i="5"/>
  <c r="I1096" i="5"/>
  <c r="H1096" i="5"/>
  <c r="J1096" i="5"/>
  <c r="R1128" i="5"/>
  <c r="F1128" i="5"/>
  <c r="H1128" i="5"/>
  <c r="J1128" i="5"/>
  <c r="I1128" i="5"/>
  <c r="R1192" i="5"/>
  <c r="I1192" i="5"/>
  <c r="F1192" i="5"/>
  <c r="J1192" i="5"/>
  <c r="H1192" i="5"/>
  <c r="G1224" i="5"/>
  <c r="I1224" i="5"/>
  <c r="R1224" i="5"/>
  <c r="H1224" i="5"/>
  <c r="J1224" i="5"/>
  <c r="F1224" i="5"/>
  <c r="R1280" i="5"/>
  <c r="F1280" i="5"/>
  <c r="J1280" i="5"/>
  <c r="H1280" i="5"/>
  <c r="I1280" i="5"/>
  <c r="I1408" i="5"/>
  <c r="J1408" i="5"/>
  <c r="F1408" i="5"/>
  <c r="R1408" i="5"/>
  <c r="H1408" i="5"/>
  <c r="J1424" i="5"/>
  <c r="F1424" i="5"/>
  <c r="R1424" i="5"/>
  <c r="H1424" i="5"/>
  <c r="I1424" i="5"/>
  <c r="G1456" i="5"/>
  <c r="R1488" i="5"/>
  <c r="H1488" i="5"/>
  <c r="I1488" i="5"/>
  <c r="F1488" i="5"/>
  <c r="J1488" i="5"/>
  <c r="H1536" i="5"/>
  <c r="I1536" i="5"/>
  <c r="J1536" i="5"/>
  <c r="R1536" i="5"/>
  <c r="F1536" i="5"/>
  <c r="G1536" i="5"/>
  <c r="G1568" i="5"/>
  <c r="F1568" i="5"/>
  <c r="H1568" i="5"/>
  <c r="R1568" i="5"/>
  <c r="I1568" i="5"/>
  <c r="J1568" i="5"/>
  <c r="G1592"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R2256" i="5"/>
  <c r="J2256" i="5"/>
  <c r="F2256" i="5"/>
  <c r="I2256" i="5"/>
  <c r="H2296" i="5"/>
  <c r="R2296" i="5"/>
  <c r="G2296" i="5"/>
  <c r="I2296" i="5"/>
  <c r="F2296" i="5"/>
  <c r="J2296" i="5"/>
  <c r="I2368" i="5"/>
  <c r="R2368" i="5"/>
  <c r="H2368" i="5"/>
  <c r="J2368" i="5"/>
  <c r="F2368" i="5"/>
  <c r="H2392" i="5"/>
  <c r="J2392" i="5"/>
  <c r="R2392" i="5"/>
  <c r="F2392" i="5"/>
  <c r="I2392" i="5"/>
  <c r="G200" i="5"/>
  <c r="F200" i="5"/>
  <c r="R200" i="5"/>
  <c r="H200" i="5"/>
  <c r="I200" i="5"/>
  <c r="G248" i="5"/>
  <c r="R312" i="5"/>
  <c r="H312" i="5"/>
  <c r="F312" i="5"/>
  <c r="I312" i="5"/>
  <c r="F376" i="5"/>
  <c r="I376" i="5"/>
  <c r="G376" i="5"/>
  <c r="H376" i="5"/>
  <c r="R376" i="5"/>
  <c r="G448" i="5"/>
  <c r="G648" i="5"/>
  <c r="H648" i="5"/>
  <c r="R648" i="5"/>
  <c r="J648" i="5"/>
  <c r="F648" i="5"/>
  <c r="I648" i="5"/>
  <c r="J688" i="5"/>
  <c r="F688" i="5"/>
  <c r="I688" i="5"/>
  <c r="H688" i="5"/>
  <c r="R688" i="5"/>
  <c r="H736" i="5"/>
  <c r="R736" i="5"/>
  <c r="J736" i="5"/>
  <c r="F736" i="5"/>
  <c r="I736" i="5"/>
  <c r="J880" i="5"/>
  <c r="F880" i="5"/>
  <c r="G880" i="5"/>
  <c r="H880" i="5"/>
  <c r="R880" i="5"/>
  <c r="I880" i="5"/>
  <c r="F960" i="5"/>
  <c r="R960" i="5"/>
  <c r="H960" i="5"/>
  <c r="I960" i="5"/>
  <c r="J960" i="5"/>
  <c r="R1016" i="5"/>
  <c r="I1016" i="5"/>
  <c r="J1016" i="5"/>
  <c r="G1016" i="5"/>
  <c r="F1016" i="5"/>
  <c r="H1016" i="5"/>
  <c r="G1248" i="5"/>
  <c r="F1248" i="5"/>
  <c r="J1248" i="5"/>
  <c r="I1248" i="5"/>
  <c r="H1248" i="5"/>
  <c r="H1312" i="5"/>
  <c r="R1312" i="5"/>
  <c r="J1312" i="5"/>
  <c r="F1312" i="5"/>
  <c r="I1312" i="5"/>
  <c r="I1344" i="5"/>
  <c r="J1344" i="5"/>
  <c r="F1344" i="5"/>
  <c r="R1344" i="5"/>
  <c r="H1344" i="5"/>
  <c r="R1376" i="5"/>
  <c r="F1376" i="5"/>
  <c r="H1376" i="5"/>
  <c r="I1376" i="5"/>
  <c r="G1376" i="5"/>
  <c r="J1376" i="5"/>
  <c r="G1544" i="5"/>
  <c r="I1544" i="5"/>
  <c r="F1544" i="5"/>
  <c r="H1544" i="5"/>
  <c r="J1544" i="5"/>
  <c r="R1544" i="5"/>
  <c r="R1712" i="5"/>
  <c r="H1712" i="5"/>
  <c r="J1712" i="5"/>
  <c r="F1712" i="5"/>
  <c r="I1712" i="5"/>
  <c r="I1752" i="5"/>
  <c r="H1752" i="5"/>
  <c r="R1752" i="5"/>
  <c r="G1752" i="5"/>
  <c r="J1752" i="5"/>
  <c r="F1752" i="5"/>
  <c r="F1840" i="5"/>
  <c r="G1840" i="5"/>
  <c r="H1840" i="5"/>
  <c r="J1840" i="5"/>
  <c r="I1840" i="5"/>
  <c r="R1840" i="5"/>
  <c r="R1856" i="5"/>
  <c r="I1856" i="5"/>
  <c r="J1856" i="5"/>
  <c r="F1856" i="5"/>
  <c r="G1856" i="5"/>
  <c r="H1856" i="5"/>
  <c r="F1920" i="5"/>
  <c r="H1920" i="5"/>
  <c r="I1920" i="5"/>
  <c r="J1920" i="5"/>
  <c r="R1920" i="5"/>
  <c r="I1944" i="5"/>
  <c r="H1944" i="5"/>
  <c r="J1944" i="5"/>
  <c r="R1944" i="5"/>
  <c r="F1944" i="5"/>
  <c r="R1976" i="5"/>
  <c r="F1976" i="5"/>
  <c r="J1976" i="5"/>
  <c r="H1976" i="5"/>
  <c r="I1976" i="5"/>
  <c r="I2024" i="5"/>
  <c r="R2024" i="5"/>
  <c r="J2024" i="5"/>
  <c r="H2024" i="5"/>
  <c r="F2024" i="5"/>
  <c r="I2048" i="5"/>
  <c r="H2048" i="5"/>
  <c r="F2048" i="5"/>
  <c r="J2048" i="5"/>
  <c r="R2048" i="5"/>
  <c r="F2192" i="5"/>
  <c r="R2192" i="5"/>
  <c r="I2192" i="5"/>
  <c r="J2192" i="5"/>
  <c r="H2192" i="5"/>
  <c r="G2336" i="5"/>
  <c r="H2336" i="5"/>
  <c r="I2336" i="5"/>
  <c r="R2336" i="5"/>
  <c r="F2336" i="5"/>
  <c r="J2336" i="5"/>
  <c r="R2472" i="5"/>
  <c r="J2472" i="5"/>
  <c r="H2472" i="5"/>
  <c r="F2472" i="5"/>
  <c r="I2472" i="5"/>
  <c r="I2338" i="5"/>
  <c r="J2338" i="5"/>
  <c r="H2338" i="5"/>
  <c r="G2338" i="5"/>
  <c r="F2338" i="5"/>
  <c r="R2338" i="5"/>
  <c r="R1834" i="5"/>
  <c r="H1834" i="5"/>
  <c r="F1834" i="5"/>
  <c r="G1834" i="5"/>
  <c r="J1834" i="5"/>
  <c r="I1834" i="5"/>
  <c r="R2210" i="5"/>
  <c r="H2210" i="5"/>
  <c r="J2210" i="5"/>
  <c r="F2210" i="5"/>
  <c r="I2210" i="5"/>
  <c r="G2210" i="5"/>
  <c r="I96" i="5"/>
  <c r="H96" i="5"/>
  <c r="R96" i="5"/>
  <c r="F96" i="5"/>
  <c r="H120" i="5"/>
  <c r="I120" i="5"/>
  <c r="F120" i="5"/>
  <c r="R120" i="5"/>
  <c r="H152" i="5"/>
  <c r="R152" i="5"/>
  <c r="I152" i="5"/>
  <c r="F152"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F1600" i="5"/>
  <c r="I1600" i="5"/>
  <c r="H1600" i="5"/>
  <c r="R1600" i="5"/>
  <c r="J1600" i="5"/>
  <c r="I1624" i="5"/>
  <c r="H1624" i="5"/>
  <c r="J1624" i="5"/>
  <c r="R1624" i="5"/>
  <c r="F1624" i="5"/>
  <c r="G1688" i="5"/>
  <c r="H1688" i="5"/>
  <c r="R1688" i="5"/>
  <c r="I1688" i="5"/>
  <c r="J1688" i="5"/>
  <c r="F1688" i="5"/>
  <c r="I2000" i="5"/>
  <c r="R2000" i="5"/>
  <c r="J2000" i="5"/>
  <c r="H2000" i="5"/>
  <c r="F2000" i="5"/>
  <c r="R2072" i="5"/>
  <c r="J2072" i="5"/>
  <c r="F2072" i="5"/>
  <c r="H2072" i="5"/>
  <c r="I2072" i="5"/>
  <c r="F2120" i="5"/>
  <c r="R2120" i="5"/>
  <c r="I2120" i="5"/>
  <c r="H2120" i="5"/>
  <c r="J2120" i="5"/>
  <c r="F2232" i="5"/>
  <c r="R2232" i="5"/>
  <c r="H2232" i="5"/>
  <c r="I2232" i="5"/>
  <c r="J2232" i="5"/>
  <c r="F2264" i="5"/>
  <c r="R2264" i="5"/>
  <c r="H2264" i="5"/>
  <c r="I2264" i="5"/>
  <c r="J2264" i="5"/>
  <c r="I2432" i="5"/>
  <c r="F2432" i="5"/>
  <c r="H2432" i="5"/>
  <c r="J2432" i="5"/>
  <c r="R2432" i="5"/>
  <c r="H2346" i="5"/>
  <c r="F2346" i="5"/>
  <c r="J2346" i="5"/>
  <c r="G2346" i="5"/>
  <c r="R2346" i="5"/>
  <c r="I2346" i="5"/>
  <c r="I208" i="5"/>
  <c r="R208" i="5"/>
  <c r="H208" i="5"/>
  <c r="F208" i="5"/>
  <c r="H256" i="5"/>
  <c r="G256" i="5"/>
  <c r="R256" i="5"/>
  <c r="I256" i="5"/>
  <c r="F256" i="5"/>
  <c r="G288" i="5"/>
  <c r="G320" i="5"/>
  <c r="F352" i="5"/>
  <c r="I352" i="5"/>
  <c r="G352" i="5"/>
  <c r="R352" i="5"/>
  <c r="H352" i="5"/>
  <c r="H384" i="5"/>
  <c r="R384" i="5"/>
  <c r="I384" i="5"/>
  <c r="F384" i="5"/>
  <c r="R616" i="5"/>
  <c r="H616" i="5"/>
  <c r="I616" i="5"/>
  <c r="J616" i="5"/>
  <c r="F616" i="5"/>
  <c r="G632" i="5"/>
  <c r="F704" i="5"/>
  <c r="H704" i="5"/>
  <c r="G704" i="5"/>
  <c r="J704" i="5"/>
  <c r="I704" i="5"/>
  <c r="R704" i="5"/>
  <c r="G888" i="5"/>
  <c r="J912" i="5"/>
  <c r="R912" i="5"/>
  <c r="I912" i="5"/>
  <c r="H912" i="5"/>
  <c r="F912" i="5"/>
  <c r="R944" i="5"/>
  <c r="H944" i="5"/>
  <c r="F944" i="5"/>
  <c r="G944" i="5"/>
  <c r="I944" i="5"/>
  <c r="J944" i="5"/>
  <c r="G968" i="5"/>
  <c r="I992" i="5"/>
  <c r="F992" i="5"/>
  <c r="R992" i="5"/>
  <c r="H992" i="5"/>
  <c r="G992" i="5"/>
  <c r="J992" i="5"/>
  <c r="G103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I1320" i="5"/>
  <c r="R1320" i="5"/>
  <c r="H1320" i="5"/>
  <c r="J1320" i="5"/>
  <c r="F1320" i="5"/>
  <c r="J1352" i="5"/>
  <c r="F1352" i="5"/>
  <c r="H1352" i="5"/>
  <c r="I1352" i="5"/>
  <c r="R1352" i="5"/>
  <c r="F1392" i="5"/>
  <c r="H1392" i="5"/>
  <c r="J1392" i="5"/>
  <c r="R1392" i="5"/>
  <c r="I1392" i="5"/>
  <c r="J1440" i="5"/>
  <c r="F1440" i="5"/>
  <c r="I1440" i="5"/>
  <c r="G1440" i="5"/>
  <c r="H1440" i="5"/>
  <c r="R1440" i="5"/>
  <c r="J1472" i="5"/>
  <c r="R1472" i="5"/>
  <c r="H1472" i="5"/>
  <c r="G1472" i="5"/>
  <c r="F1472" i="5"/>
  <c r="I1472" i="5"/>
  <c r="G1552" i="5"/>
  <c r="F1576" i="5"/>
  <c r="I1576" i="5"/>
  <c r="J1576" i="5"/>
  <c r="R1576" i="5"/>
  <c r="H1576" i="5"/>
  <c r="G1608" i="5"/>
  <c r="H1664" i="5"/>
  <c r="R1664" i="5"/>
  <c r="G1664" i="5"/>
  <c r="I1664" i="5"/>
  <c r="J1664" i="5"/>
  <c r="F1664" i="5"/>
  <c r="G1720" i="5"/>
  <c r="F1720" i="5"/>
  <c r="I1720" i="5"/>
  <c r="J1720" i="5"/>
  <c r="H1720" i="5"/>
  <c r="R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I2208" i="5"/>
  <c r="F2208" i="5"/>
  <c r="H2208" i="5"/>
  <c r="R2208" i="5"/>
  <c r="J2208" i="5"/>
  <c r="H2312" i="5"/>
  <c r="R2312" i="5"/>
  <c r="I2312" i="5"/>
  <c r="J2312" i="5"/>
  <c r="F2312" i="5"/>
  <c r="F2352" i="5"/>
  <c r="I2352" i="5"/>
  <c r="H2352" i="5"/>
  <c r="R2352" i="5"/>
  <c r="G2352" i="5"/>
  <c r="J2352" i="5"/>
  <c r="R2376" i="5"/>
  <c r="I2376" i="5"/>
  <c r="J2376" i="5"/>
  <c r="F2376" i="5"/>
  <c r="H2376" i="5"/>
  <c r="H2400" i="5"/>
  <c r="F2400" i="5"/>
  <c r="I2400" i="5"/>
  <c r="J2400" i="5"/>
  <c r="R2400" i="5"/>
  <c r="I2480" i="5"/>
  <c r="J2480" i="5"/>
  <c r="F2480" i="5"/>
  <c r="G2480" i="5"/>
  <c r="R2480" i="5"/>
  <c r="H2480" i="5"/>
  <c r="C28" i="6"/>
  <c r="C6" i="6"/>
  <c r="C17" i="6"/>
  <c r="R2078" i="5"/>
  <c r="H2078" i="5"/>
  <c r="J2078" i="5"/>
  <c r="F2078" i="5"/>
  <c r="I2078" i="5"/>
  <c r="F2222" i="5"/>
  <c r="R2222" i="5"/>
  <c r="I2222" i="5"/>
  <c r="H2222" i="5"/>
  <c r="J2222" i="5"/>
  <c r="R2399" i="5"/>
  <c r="G2399" i="5"/>
  <c r="I2399" i="5"/>
  <c r="H2399" i="5"/>
  <c r="F2399" i="5"/>
  <c r="J2399" i="5"/>
  <c r="I831" i="5"/>
  <c r="R831" i="5"/>
  <c r="H831" i="5"/>
  <c r="J831" i="5"/>
  <c r="G831" i="5"/>
  <c r="F831" i="5"/>
  <c r="H1639" i="5"/>
  <c r="G1639" i="5"/>
  <c r="F1639" i="5"/>
  <c r="I1639" i="5"/>
  <c r="J1639" i="5"/>
  <c r="R1639" i="5"/>
  <c r="F119" i="5"/>
  <c r="H119" i="5"/>
  <c r="G119" i="5"/>
  <c r="R119" i="5"/>
  <c r="I119" i="5"/>
  <c r="F223" i="5"/>
  <c r="I223" i="5"/>
  <c r="G223" i="5"/>
  <c r="H223" i="5"/>
  <c r="R223" i="5"/>
  <c r="F335" i="5"/>
  <c r="I335" i="5"/>
  <c r="H335" i="5"/>
  <c r="R335" i="5"/>
  <c r="R471" i="5"/>
  <c r="H471" i="5"/>
  <c r="G471" i="5"/>
  <c r="J471" i="5"/>
  <c r="I471" i="5"/>
  <c r="F471" i="5"/>
  <c r="J551" i="5"/>
  <c r="H551" i="5"/>
  <c r="F551" i="5"/>
  <c r="R551" i="5"/>
  <c r="I551" i="5"/>
  <c r="G55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2078" i="5"/>
  <c r="G1687" i="5"/>
  <c r="J1687" i="5"/>
  <c r="I1687" i="5"/>
  <c r="H1687" i="5"/>
  <c r="R1687" i="5"/>
  <c r="F1687" i="5"/>
  <c r="F615" i="5"/>
  <c r="G615" i="5"/>
  <c r="J615" i="5"/>
  <c r="I615" i="5"/>
  <c r="H615" i="5"/>
  <c r="R615" i="5"/>
  <c r="G16" i="5"/>
  <c r="I16" i="5"/>
  <c r="F16" i="5"/>
  <c r="R16" i="5"/>
  <c r="H16" i="5"/>
  <c r="J607" i="5"/>
  <c r="H607" i="5"/>
  <c r="I607" i="5"/>
  <c r="R607" i="5"/>
  <c r="F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F56" i="5"/>
  <c r="R56" i="5"/>
  <c r="H56" i="5"/>
  <c r="I56" i="5"/>
  <c r="G56" i="5"/>
  <c r="G231" i="5"/>
  <c r="R231" i="5"/>
  <c r="I231" i="5"/>
  <c r="H231" i="5"/>
  <c r="F231" i="5"/>
  <c r="H295" i="5"/>
  <c r="I295" i="5"/>
  <c r="F295" i="5"/>
  <c r="R295" i="5"/>
  <c r="G295" i="5"/>
  <c r="H343" i="5"/>
  <c r="F343" i="5"/>
  <c r="R343" i="5"/>
  <c r="I343" i="5"/>
  <c r="G343"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366" i="5"/>
  <c r="R1366" i="5"/>
  <c r="H1366" i="5"/>
  <c r="J1366" i="5"/>
  <c r="F1366" i="5"/>
  <c r="I1575" i="5"/>
  <c r="F1575" i="5"/>
  <c r="J1575" i="5"/>
  <c r="R1575" i="5"/>
  <c r="H1575" i="5"/>
  <c r="G1575" i="5"/>
  <c r="F64" i="5"/>
  <c r="R64" i="5"/>
  <c r="H64" i="5"/>
  <c r="G64" i="5"/>
  <c r="I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J2118" i="5"/>
  <c r="F2118" i="5"/>
  <c r="R2118" i="5"/>
  <c r="H2118" i="5"/>
  <c r="R391" i="5"/>
  <c r="F391" i="5"/>
  <c r="H391" i="5"/>
  <c r="I391" i="5"/>
  <c r="G391" i="5"/>
  <c r="H751" i="5"/>
  <c r="R751" i="5"/>
  <c r="J751" i="5"/>
  <c r="G751" i="5"/>
  <c r="I751" i="5"/>
  <c r="I999" i="5"/>
  <c r="R999" i="5"/>
  <c r="G999" i="5"/>
  <c r="F999" i="5"/>
  <c r="J999" i="5"/>
  <c r="H999" i="5"/>
  <c r="H24" i="5"/>
  <c r="I24" i="5"/>
  <c r="F24" i="5"/>
  <c r="R24" i="5"/>
  <c r="R135" i="5"/>
  <c r="F135" i="5"/>
  <c r="H135" i="5"/>
  <c r="I135" i="5"/>
  <c r="G135" i="5"/>
  <c r="F263" i="5"/>
  <c r="R263" i="5"/>
  <c r="H263" i="5"/>
  <c r="I263" i="5"/>
  <c r="G263" i="5"/>
  <c r="G351" i="5"/>
  <c r="R351" i="5"/>
  <c r="F351" i="5"/>
  <c r="H351" i="5"/>
  <c r="I351" i="5"/>
  <c r="I487" i="5"/>
  <c r="G487" i="5"/>
  <c r="F487" i="5"/>
  <c r="J487" i="5"/>
  <c r="R487" i="5"/>
  <c r="H487" i="5"/>
  <c r="I583" i="5"/>
  <c r="H583" i="5"/>
  <c r="J583" i="5"/>
  <c r="R583" i="5"/>
  <c r="G583" i="5"/>
  <c r="F583" i="5"/>
  <c r="F759" i="5"/>
  <c r="H759" i="5"/>
  <c r="I759" i="5"/>
  <c r="G759" i="5"/>
  <c r="J759" i="5"/>
  <c r="R759" i="5"/>
  <c r="R1335" i="5"/>
  <c r="J1335" i="5"/>
  <c r="H1335" i="5"/>
  <c r="F1335" i="5"/>
  <c r="I1335" i="5"/>
  <c r="I1487" i="5"/>
  <c r="R1487" i="5"/>
  <c r="G1487" i="5"/>
  <c r="F1487" i="5"/>
  <c r="H1487" i="5"/>
  <c r="J1487" i="5"/>
  <c r="R1919" i="5"/>
  <c r="G1919" i="5"/>
  <c r="F1919" i="5"/>
  <c r="H1919" i="5"/>
  <c r="I1919" i="5"/>
  <c r="J1919" i="5"/>
  <c r="R2231" i="5"/>
  <c r="F2231" i="5"/>
  <c r="I2231" i="5"/>
  <c r="H2231" i="5"/>
  <c r="J2231" i="5"/>
  <c r="H2311" i="5"/>
  <c r="F2311" i="5"/>
  <c r="J2311" i="5"/>
  <c r="I2311" i="5"/>
  <c r="R2311" i="5"/>
  <c r="H2407" i="5"/>
  <c r="F2407" i="5"/>
  <c r="R2407" i="5"/>
  <c r="J2407" i="5"/>
  <c r="I2407" i="5"/>
  <c r="I2182" i="5"/>
  <c r="R2182" i="5"/>
  <c r="H2182" i="5"/>
  <c r="J2182" i="5"/>
  <c r="F2182" i="5"/>
  <c r="I2294" i="5"/>
  <c r="R2294" i="5"/>
  <c r="H2294" i="5"/>
  <c r="J2294" i="5"/>
  <c r="F2294" i="5"/>
  <c r="R1999" i="5"/>
  <c r="G1999" i="5"/>
  <c r="I1999" i="5"/>
  <c r="H1999" i="5"/>
  <c r="F1999" i="5"/>
  <c r="J1999" i="5"/>
  <c r="F175" i="5"/>
  <c r="I175" i="5"/>
  <c r="R175" i="5"/>
  <c r="G175" i="5"/>
  <c r="H175" i="5"/>
  <c r="F711" i="5"/>
  <c r="J711" i="5"/>
  <c r="H711" i="5"/>
  <c r="I711" i="5"/>
  <c r="R711" i="5"/>
  <c r="G711" i="5"/>
  <c r="F271" i="5"/>
  <c r="R271" i="5"/>
  <c r="H271" i="5"/>
  <c r="I271" i="5"/>
  <c r="G271" i="5"/>
  <c r="H327" i="5"/>
  <c r="G327" i="5"/>
  <c r="F327" i="5"/>
  <c r="I327" i="5"/>
  <c r="R327" i="5"/>
  <c r="I447" i="5"/>
  <c r="G447" i="5"/>
  <c r="J447" i="5"/>
  <c r="F447" i="5"/>
  <c r="H447" i="5"/>
  <c r="R44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F40" i="5"/>
  <c r="I40" i="5"/>
  <c r="R40" i="5"/>
  <c r="H40" i="5"/>
  <c r="G40" i="5"/>
  <c r="R72" i="5"/>
  <c r="H72" i="5"/>
  <c r="I72" i="5"/>
  <c r="F72" i="5"/>
  <c r="G72" i="5"/>
  <c r="H151" i="5"/>
  <c r="R151" i="5"/>
  <c r="G151" i="5"/>
  <c r="F151" i="5"/>
  <c r="I151" i="5"/>
  <c r="G199" i="5"/>
  <c r="I199" i="5"/>
  <c r="H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2222" i="5"/>
  <c r="G527" i="5"/>
  <c r="H527" i="5"/>
  <c r="I527" i="5"/>
  <c r="F527" i="5"/>
  <c r="J527" i="5"/>
  <c r="R527" i="5"/>
  <c r="F839" i="5"/>
  <c r="I839" i="5"/>
  <c r="R839" i="5"/>
  <c r="H839" i="5"/>
  <c r="J839" i="5"/>
  <c r="G839" i="5"/>
  <c r="J1175" i="5"/>
  <c r="G1175" i="5"/>
  <c r="I1175" i="5"/>
  <c r="H1175" i="5"/>
  <c r="F1175" i="5"/>
  <c r="R1175" i="5"/>
  <c r="J399" i="5"/>
  <c r="G399" i="5"/>
  <c r="F399" i="5"/>
  <c r="H399" i="5"/>
  <c r="R399" i="5"/>
  <c r="I399" i="5"/>
  <c r="F48" i="5"/>
  <c r="G48" i="5"/>
  <c r="H48" i="5"/>
  <c r="R48" i="5"/>
  <c r="I48" i="5"/>
  <c r="F167" i="5"/>
  <c r="R167" i="5"/>
  <c r="H167" i="5"/>
  <c r="I167" i="5"/>
  <c r="G167" i="5"/>
  <c r="G335" i="5"/>
  <c r="F463" i="5"/>
  <c r="R463" i="5"/>
  <c r="G463" i="5"/>
  <c r="J463" i="5"/>
  <c r="H463" i="5"/>
  <c r="I463" i="5"/>
  <c r="I519" i="5"/>
  <c r="R519" i="5"/>
  <c r="H519" i="5"/>
  <c r="G519" i="5"/>
  <c r="F519" i="5"/>
  <c r="J519" i="5"/>
  <c r="F591" i="5"/>
  <c r="H591" i="5"/>
  <c r="R591" i="5"/>
  <c r="I591" i="5"/>
  <c r="G591"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H652" i="5"/>
  <c r="R652" i="5"/>
  <c r="J652" i="5"/>
  <c r="I652" i="5"/>
  <c r="F652" i="5"/>
  <c r="H916" i="5"/>
  <c r="F916" i="5"/>
  <c r="G916" i="5"/>
  <c r="J916" i="5"/>
  <c r="R916" i="5"/>
  <c r="I916" i="5"/>
  <c r="F468" i="5"/>
  <c r="G468" i="5"/>
  <c r="I468" i="5"/>
  <c r="R468" i="5"/>
  <c r="J468" i="5"/>
  <c r="H468" i="5"/>
  <c r="I756" i="5"/>
  <c r="H756" i="5"/>
  <c r="G756" i="5"/>
  <c r="J756" i="5"/>
  <c r="R756" i="5"/>
  <c r="F756" i="5"/>
  <c r="I500" i="5"/>
  <c r="H500" i="5"/>
  <c r="G500" i="5"/>
  <c r="F500" i="5"/>
  <c r="R500" i="5"/>
  <c r="J500" i="5"/>
  <c r="G1932" i="5"/>
  <c r="I1932" i="5"/>
  <c r="F1932" i="5"/>
  <c r="R1932" i="5"/>
  <c r="J1932" i="5"/>
  <c r="H1932" i="5"/>
  <c r="I1404" i="5"/>
  <c r="H1404" i="5"/>
  <c r="R1404" i="5"/>
  <c r="F1404" i="5"/>
  <c r="G1404" i="5"/>
  <c r="J1404" i="5"/>
  <c r="I1724" i="5"/>
  <c r="R1724" i="5"/>
  <c r="F1724" i="5"/>
  <c r="J1724" i="5"/>
  <c r="H1724" i="5"/>
  <c r="I2020" i="5"/>
  <c r="J2020" i="5"/>
  <c r="H2020" i="5"/>
  <c r="F2020" i="5"/>
  <c r="G2020" i="5"/>
  <c r="R2020" i="5"/>
  <c r="J2084" i="5"/>
  <c r="H2084" i="5"/>
  <c r="G2084" i="5"/>
  <c r="R2084" i="5"/>
  <c r="I2084" i="5"/>
  <c r="F2084" i="5"/>
  <c r="I2284" i="5"/>
  <c r="R2284" i="5"/>
  <c r="H2284" i="5"/>
  <c r="J2284" i="5"/>
  <c r="F2284" i="5"/>
  <c r="R212" i="5"/>
  <c r="G212" i="5"/>
  <c r="H212" i="5"/>
  <c r="I212" i="5"/>
  <c r="F212" i="5"/>
  <c r="H316" i="5"/>
  <c r="G316" i="5"/>
  <c r="R316" i="5"/>
  <c r="F316" i="5"/>
  <c r="I316" i="5"/>
  <c r="I1292" i="5"/>
  <c r="G1292" i="5"/>
  <c r="H1292" i="5"/>
  <c r="J1292" i="5"/>
  <c r="F1292" i="5"/>
  <c r="R1292" i="5"/>
  <c r="F1468" i="5"/>
  <c r="G1468" i="5"/>
  <c r="H1468" i="5"/>
  <c r="J1468" i="5"/>
  <c r="R1468" i="5"/>
  <c r="I1468" i="5"/>
  <c r="R1788" i="5"/>
  <c r="I1788" i="5"/>
  <c r="H1788" i="5"/>
  <c r="J1788" i="5"/>
  <c r="F1788" i="5"/>
  <c r="J1844" i="5"/>
  <c r="I1844" i="5"/>
  <c r="F1844" i="5"/>
  <c r="H1844" i="5"/>
  <c r="R1844" i="5"/>
  <c r="H1956" i="5"/>
  <c r="R1956" i="5"/>
  <c r="F1956" i="5"/>
  <c r="J1956" i="5"/>
  <c r="G1956" i="5"/>
  <c r="H2028" i="5"/>
  <c r="J2028" i="5"/>
  <c r="G2028" i="5"/>
  <c r="I2028" i="5"/>
  <c r="R2028" i="5"/>
  <c r="F2028" i="5"/>
  <c r="H2108" i="5"/>
  <c r="I2108" i="5"/>
  <c r="G2108" i="5"/>
  <c r="R2108" i="5"/>
  <c r="J2108" i="5"/>
  <c r="F2108" i="5"/>
  <c r="F2356" i="5"/>
  <c r="G2356" i="5"/>
  <c r="I2356" i="5"/>
  <c r="H2356" i="5"/>
  <c r="J2356" i="5"/>
  <c r="R2356" i="5"/>
  <c r="H1116" i="5"/>
  <c r="R1116" i="5"/>
  <c r="J1116" i="5"/>
  <c r="F1116" i="5"/>
  <c r="G1116" i="5"/>
  <c r="I1116" i="5"/>
  <c r="J812" i="5"/>
  <c r="G812" i="5"/>
  <c r="H812" i="5"/>
  <c r="F812" i="5"/>
  <c r="R812" i="5"/>
  <c r="I812" i="5"/>
  <c r="J900" i="5"/>
  <c r="I900" i="5"/>
  <c r="G900" i="5"/>
  <c r="R900" i="5"/>
  <c r="H900" i="5"/>
  <c r="F900" i="5"/>
  <c r="G436" i="5"/>
  <c r="H436" i="5"/>
  <c r="F436" i="5"/>
  <c r="J436" i="5"/>
  <c r="R436" i="5"/>
  <c r="I436" i="5"/>
  <c r="I45" i="5"/>
  <c r="H45" i="5"/>
  <c r="F45" i="5"/>
  <c r="R45" i="5"/>
  <c r="R1180" i="5"/>
  <c r="J1180" i="5"/>
  <c r="H1180" i="5"/>
  <c r="F1180" i="5"/>
  <c r="I1180" i="5"/>
  <c r="F1380" i="5"/>
  <c r="J1380" i="5"/>
  <c r="G1380" i="5"/>
  <c r="R1380" i="5"/>
  <c r="H1380" i="5"/>
  <c r="I1380" i="5"/>
  <c r="G1516" i="5"/>
  <c r="R1516" i="5"/>
  <c r="J1516" i="5"/>
  <c r="H1516" i="5"/>
  <c r="I1516" i="5"/>
  <c r="F1516" i="5"/>
  <c r="G1732" i="5"/>
  <c r="F1732" i="5"/>
  <c r="R1732" i="5"/>
  <c r="J1732" i="5"/>
  <c r="H1732" i="5"/>
  <c r="I1732" i="5"/>
  <c r="J2300" i="5"/>
  <c r="F2300" i="5"/>
  <c r="H2300" i="5"/>
  <c r="I2300" i="5"/>
  <c r="R2300" i="5"/>
  <c r="I2460" i="5"/>
  <c r="J2460" i="5"/>
  <c r="R2460" i="5"/>
  <c r="H2460" i="5"/>
  <c r="F2460" i="5"/>
  <c r="F220" i="5"/>
  <c r="H220" i="5"/>
  <c r="R220" i="5"/>
  <c r="I220" i="5"/>
  <c r="G220" i="5"/>
  <c r="F484" i="5"/>
  <c r="J484" i="5"/>
  <c r="I484" i="5"/>
  <c r="G484" i="5"/>
  <c r="R484" i="5"/>
  <c r="H484" i="5"/>
  <c r="R21" i="5"/>
  <c r="H21" i="5"/>
  <c r="I21" i="5"/>
  <c r="G21" i="5"/>
  <c r="F21" i="5"/>
  <c r="G1180" i="5"/>
  <c r="H1316" i="5"/>
  <c r="R1316" i="5"/>
  <c r="F1316" i="5"/>
  <c r="J1316" i="5"/>
  <c r="I1316" i="5"/>
  <c r="I1476" i="5"/>
  <c r="R1476" i="5"/>
  <c r="G1476" i="5"/>
  <c r="H1476" i="5"/>
  <c r="F1476" i="5"/>
  <c r="J1476" i="5"/>
  <c r="I1580" i="5"/>
  <c r="G1580" i="5"/>
  <c r="J1580" i="5"/>
  <c r="F1580" i="5"/>
  <c r="H1580" i="5"/>
  <c r="R1580" i="5"/>
  <c r="F1804" i="5"/>
  <c r="I1804" i="5"/>
  <c r="H1804" i="5"/>
  <c r="J1804" i="5"/>
  <c r="R1804" i="5"/>
  <c r="G1804" i="5"/>
  <c r="G1868" i="5"/>
  <c r="F1868" i="5"/>
  <c r="R1868" i="5"/>
  <c r="I1868" i="5"/>
  <c r="H1868" i="5"/>
  <c r="J1868" i="5"/>
  <c r="H1988" i="5"/>
  <c r="J1988" i="5"/>
  <c r="F1988" i="5"/>
  <c r="R1988" i="5"/>
  <c r="I1988" i="5"/>
  <c r="H2036" i="5"/>
  <c r="R2036" i="5"/>
  <c r="F2036" i="5"/>
  <c r="J2036" i="5"/>
  <c r="I2036" i="5"/>
  <c r="G2036" i="5"/>
  <c r="H2172" i="5"/>
  <c r="J2172" i="5"/>
  <c r="R2172" i="5"/>
  <c r="F2172" i="5"/>
  <c r="I2172" i="5"/>
  <c r="R2380" i="5"/>
  <c r="F2380" i="5"/>
  <c r="J2380" i="5"/>
  <c r="H2380" i="5"/>
  <c r="G2380" i="5"/>
  <c r="I2380" i="5"/>
  <c r="R364" i="5"/>
  <c r="I364" i="5"/>
  <c r="G364" i="5"/>
  <c r="F364" i="5"/>
  <c r="H364" i="5"/>
  <c r="I892" i="5"/>
  <c r="F892" i="5"/>
  <c r="R892" i="5"/>
  <c r="H892" i="5"/>
  <c r="G892" i="5"/>
  <c r="J892" i="5"/>
  <c r="F668" i="5"/>
  <c r="R668" i="5"/>
  <c r="J668" i="5"/>
  <c r="H668" i="5"/>
  <c r="I668" i="5"/>
  <c r="G668" i="5"/>
  <c r="H1092" i="5"/>
  <c r="F1092" i="5"/>
  <c r="I1092" i="5"/>
  <c r="R1092" i="5"/>
  <c r="J1092" i="5"/>
  <c r="R284" i="5"/>
  <c r="I284" i="5"/>
  <c r="F284" i="5"/>
  <c r="G284" i="5"/>
  <c r="H284" i="5"/>
  <c r="H1388" i="5"/>
  <c r="F1388" i="5"/>
  <c r="J1388" i="5"/>
  <c r="I1388" i="5"/>
  <c r="G1388" i="5"/>
  <c r="R1388" i="5"/>
  <c r="H2148" i="5"/>
  <c r="R2148" i="5"/>
  <c r="F2148" i="5"/>
  <c r="I2148" i="5"/>
  <c r="G2148" i="5"/>
  <c r="J2148" i="5"/>
  <c r="R2476" i="5"/>
  <c r="H2476" i="5"/>
  <c r="I2476" i="5"/>
  <c r="J2476" i="5"/>
  <c r="F2476" i="5"/>
  <c r="F92" i="5"/>
  <c r="H92" i="5"/>
  <c r="R92" i="5"/>
  <c r="I92" i="5"/>
  <c r="G92" i="5"/>
  <c r="R252" i="5"/>
  <c r="H252" i="5"/>
  <c r="I252" i="5"/>
  <c r="G252" i="5"/>
  <c r="F252" i="5"/>
  <c r="J516" i="5"/>
  <c r="R516" i="5"/>
  <c r="F516" i="5"/>
  <c r="H516" i="5"/>
  <c r="H1028" i="5"/>
  <c r="I1028" i="5"/>
  <c r="J1028" i="5"/>
  <c r="R1028" i="5"/>
  <c r="G1028" i="5"/>
  <c r="F1028" i="5"/>
  <c r="I1196" i="5"/>
  <c r="F1196" i="5"/>
  <c r="J1196" i="5"/>
  <c r="H1196" i="5"/>
  <c r="R1196" i="5"/>
  <c r="G1492" i="5"/>
  <c r="J1492" i="5"/>
  <c r="I1492" i="5"/>
  <c r="F1492" i="5"/>
  <c r="R1492" i="5"/>
  <c r="H1492" i="5"/>
  <c r="I1740" i="5"/>
  <c r="H1740" i="5"/>
  <c r="R1740" i="5"/>
  <c r="F1740" i="5"/>
  <c r="J1740" i="5"/>
  <c r="I1820" i="5"/>
  <c r="F1820" i="5"/>
  <c r="R1820" i="5"/>
  <c r="H1820" i="5"/>
  <c r="J1820" i="5"/>
  <c r="H1924" i="5"/>
  <c r="R1924" i="5"/>
  <c r="F1924" i="5"/>
  <c r="I1924" i="5"/>
  <c r="J1924" i="5"/>
  <c r="F2196" i="5"/>
  <c r="J2196" i="5"/>
  <c r="H2196" i="5"/>
  <c r="R2196" i="5"/>
  <c r="G2196" i="5"/>
  <c r="I2196" i="5"/>
  <c r="F2276" i="5"/>
  <c r="R2276" i="5"/>
  <c r="H2276" i="5"/>
  <c r="J2276" i="5"/>
  <c r="I2276" i="5"/>
  <c r="I2316" i="5"/>
  <c r="G2316" i="5"/>
  <c r="J2316" i="5"/>
  <c r="F2316" i="5"/>
  <c r="H2316" i="5"/>
  <c r="R2316" i="5"/>
  <c r="F2444" i="5"/>
  <c r="I2444" i="5"/>
  <c r="J2444" i="5"/>
  <c r="G2444" i="5"/>
  <c r="H2444" i="5"/>
  <c r="R2444" i="5"/>
  <c r="I324" i="5"/>
  <c r="H324" i="5"/>
  <c r="R324" i="5"/>
  <c r="G324" i="5"/>
  <c r="F324" i="5"/>
  <c r="H732" i="5"/>
  <c r="G732" i="5"/>
  <c r="R732" i="5"/>
  <c r="I732" i="5"/>
  <c r="J732" i="5"/>
  <c r="F732" i="5"/>
  <c r="G1100" i="5"/>
  <c r="F1100" i="5"/>
  <c r="R1100" i="5"/>
  <c r="H1100" i="5"/>
  <c r="I1100" i="5"/>
  <c r="J1100" i="5"/>
  <c r="J1076" i="5"/>
  <c r="I1076" i="5"/>
  <c r="F1076" i="5"/>
  <c r="G1076" i="5"/>
  <c r="R1076" i="5"/>
  <c r="H1076" i="5"/>
  <c r="F1396" i="5"/>
  <c r="I1396" i="5"/>
  <c r="G1396" i="5"/>
  <c r="R1396" i="5"/>
  <c r="J1396" i="5"/>
  <c r="H1396" i="5"/>
  <c r="R1644" i="5"/>
  <c r="F1644" i="5"/>
  <c r="G1644" i="5"/>
  <c r="I1644" i="5"/>
  <c r="J1644" i="5"/>
  <c r="H1644" i="5"/>
  <c r="F2012" i="5"/>
  <c r="R2012" i="5"/>
  <c r="I2012" i="5"/>
  <c r="J2012" i="5"/>
  <c r="H2012" i="5"/>
  <c r="G2012" i="5"/>
  <c r="F2076" i="5"/>
  <c r="H2076" i="5"/>
  <c r="I2076" i="5"/>
  <c r="R2076" i="5"/>
  <c r="J2076" i="5"/>
  <c r="J2236" i="5"/>
  <c r="I2236" i="5"/>
  <c r="R2236" i="5"/>
  <c r="G2236" i="5"/>
  <c r="H2236" i="5"/>
  <c r="F2236" i="5"/>
  <c r="H2348" i="5"/>
  <c r="G2348" i="5"/>
  <c r="I2348" i="5"/>
  <c r="F2348" i="5"/>
  <c r="J2348" i="5"/>
  <c r="R2348" i="5"/>
  <c r="F1068" i="5"/>
  <c r="I1068" i="5"/>
  <c r="H1068" i="5"/>
  <c r="J1068" i="5"/>
  <c r="G1068" i="5"/>
  <c r="R1068" i="5"/>
  <c r="H396" i="5"/>
  <c r="R396" i="5"/>
  <c r="G396" i="5"/>
  <c r="F396" i="5"/>
  <c r="I396" i="5"/>
  <c r="J556" i="5"/>
  <c r="G556" i="5"/>
  <c r="R556" i="5"/>
  <c r="F556" i="5"/>
  <c r="H556" i="5"/>
  <c r="I556" i="5"/>
  <c r="F924" i="5"/>
  <c r="J924" i="5"/>
  <c r="I924" i="5"/>
  <c r="G924" i="5"/>
  <c r="R924" i="5"/>
  <c r="H924" i="5"/>
  <c r="J1268" i="5"/>
  <c r="H1268" i="5"/>
  <c r="I1268" i="5"/>
  <c r="F1268" i="5"/>
  <c r="G1268" i="5"/>
  <c r="R1268" i="5"/>
  <c r="J1372" i="5"/>
  <c r="R1372" i="5"/>
  <c r="H1372" i="5"/>
  <c r="G1372" i="5"/>
  <c r="F1372" i="5"/>
  <c r="I1372" i="5"/>
  <c r="F1500" i="5"/>
  <c r="H1500" i="5"/>
  <c r="G1500" i="5"/>
  <c r="I1500" i="5"/>
  <c r="J1500" i="5"/>
  <c r="R1500" i="5"/>
  <c r="I1764" i="5"/>
  <c r="R1764" i="5"/>
  <c r="F1764" i="5"/>
  <c r="H1764" i="5"/>
  <c r="J1764" i="5"/>
  <c r="I1828" i="5"/>
  <c r="R1828" i="5"/>
  <c r="F1828" i="5"/>
  <c r="J1828" i="5"/>
  <c r="H1828" i="5"/>
  <c r="H1940" i="5"/>
  <c r="R1940" i="5"/>
  <c r="G1940" i="5"/>
  <c r="F1940" i="5"/>
  <c r="I1940" i="5"/>
  <c r="J1940" i="5"/>
  <c r="H2452" i="5"/>
  <c r="J2452" i="5"/>
  <c r="G2452" i="5"/>
  <c r="I2452" i="5"/>
  <c r="F2452" i="5"/>
  <c r="R2452" i="5"/>
  <c r="C5" i="6"/>
  <c r="F2468" i="5"/>
  <c r="G2468" i="5"/>
  <c r="H2468" i="5"/>
  <c r="J2468" i="5"/>
  <c r="I2468" i="5"/>
  <c r="R2468" i="5"/>
  <c r="J2141" i="5"/>
  <c r="I2141" i="5"/>
  <c r="G2141" i="5"/>
  <c r="H2141" i="5"/>
  <c r="F2141" i="5"/>
  <c r="R2141" i="5"/>
  <c r="I2412" i="5"/>
  <c r="J2412" i="5"/>
  <c r="R2412" i="5"/>
  <c r="H2412" i="5"/>
  <c r="F2412"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AA17" i="4" a="1"/>
  <c r="AA17" i="4"/>
  <c r="AA18" i="4" a="1"/>
  <c r="AA18" i="4"/>
  <c r="AA19" i="4" a="1"/>
  <c r="AA19" i="4"/>
  <c r="A121" i="6"/>
  <c r="A120" i="6"/>
  <c r="B36" i="4"/>
  <c r="A23" i="6"/>
  <c r="O36" i="4"/>
  <c r="P48" i="4"/>
  <c r="B48" i="4"/>
  <c r="A34" i="6"/>
  <c r="P60" i="4"/>
  <c r="B60" i="4"/>
  <c r="A45" i="6"/>
  <c r="B72" i="4"/>
  <c r="A56" i="6"/>
  <c r="B84" i="4"/>
  <c r="A67" i="6"/>
  <c r="B96" i="4"/>
  <c r="A78" i="6"/>
  <c r="B108" i="4"/>
  <c r="A89" i="6"/>
  <c r="B126" i="4"/>
  <c r="A104" i="6"/>
  <c r="B37" i="4"/>
  <c r="O37" i="4"/>
  <c r="P61" i="4"/>
  <c r="B127" i="4"/>
  <c r="A105" i="6"/>
  <c r="B109" i="4"/>
  <c r="A90" i="6"/>
  <c r="B97" i="4"/>
  <c r="A79" i="6"/>
  <c r="B85" i="4"/>
  <c r="A68" i="6"/>
  <c r="B73" i="4"/>
  <c r="A57" i="6"/>
  <c r="B61" i="4"/>
  <c r="A46" i="6"/>
  <c r="P49" i="4"/>
  <c r="B49" i="4"/>
  <c r="A35" i="6"/>
  <c r="A24" i="6"/>
  <c r="B35" i="4"/>
  <c r="A22" i="6"/>
  <c r="F44" i="6"/>
  <c r="F103" i="6"/>
  <c r="H103" i="6"/>
  <c r="D103" i="6"/>
  <c r="F55" i="6"/>
  <c r="F66" i="6"/>
  <c r="F77" i="6"/>
  <c r="F88" i="6"/>
  <c r="H88" i="6"/>
  <c r="D88" i="6"/>
  <c r="H77" i="6"/>
  <c r="D77" i="6"/>
  <c r="H66" i="6"/>
  <c r="D66" i="6"/>
  <c r="H55" i="6"/>
  <c r="D55" i="6"/>
  <c r="H44" i="6"/>
  <c r="D44" i="6"/>
  <c r="F33" i="6"/>
  <c r="H33" i="6"/>
  <c r="D33" i="6"/>
  <c r="C33" i="6"/>
  <c r="K119" i="6"/>
  <c r="C103" i="6"/>
  <c r="C88" i="6"/>
  <c r="C77" i="6"/>
  <c r="C66" i="6"/>
  <c r="C55" i="6"/>
  <c r="C44" i="6"/>
  <c r="F94" i="6"/>
  <c r="F108" i="6"/>
  <c r="H108" i="6"/>
  <c r="D108" i="6"/>
  <c r="F111" i="6"/>
  <c r="H111" i="6"/>
  <c r="D111" i="6"/>
  <c r="F110" i="6"/>
  <c r="H110" i="6"/>
  <c r="D110" i="6"/>
  <c r="H94" i="6"/>
  <c r="C94" i="6"/>
  <c r="F109" i="6"/>
  <c r="H109" i="6"/>
  <c r="C109" i="6"/>
  <c r="C110" i="6"/>
  <c r="C111" i="6"/>
  <c r="F95" i="6"/>
  <c r="H95" i="6"/>
  <c r="D95" i="6"/>
  <c r="D94" i="6"/>
  <c r="C108" i="6"/>
  <c r="D109" i="6"/>
  <c r="F96" i="6"/>
  <c r="H96" i="6"/>
  <c r="D96" i="6"/>
  <c r="C96" i="6"/>
  <c r="C95" i="6"/>
  <c r="F119" i="6"/>
  <c r="A119" i="6"/>
  <c r="G119" i="6"/>
  <c r="H119" i="6"/>
  <c r="C119" i="6"/>
  <c r="D119" i="6"/>
  <c r="F22" i="6"/>
  <c r="H22" i="6"/>
  <c r="H125" i="6"/>
  <c r="D2" i="6"/>
  <c r="C22" i="6"/>
  <c r="D22" i="6"/>
  <c r="O35" i="4"/>
  <c r="P47" i="4"/>
  <c r="B47" i="4"/>
  <c r="A33" i="6"/>
  <c r="P59" i="4"/>
  <c r="B59" i="4"/>
  <c r="A44" i="6"/>
  <c r="B71" i="4"/>
  <c r="A55" i="6"/>
  <c r="B83" i="4"/>
  <c r="A66" i="6"/>
  <c r="B95" i="4"/>
  <c r="A77" i="6"/>
  <c r="B107" i="4"/>
  <c r="A88" i="6"/>
  <c r="B125" i="4"/>
  <c r="A103" i="6"/>
  <c r="S47" i="4"/>
  <c r="T47" i="4"/>
  <c r="U47" i="4"/>
  <c r="V47" i="4"/>
  <c r="W47" i="4"/>
  <c r="T46" i="4"/>
  <c r="U46" i="4"/>
  <c r="V46" i="4"/>
  <c r="W46" i="4"/>
  <c r="X46" i="4"/>
  <c r="U45" i="4"/>
  <c r="V45" i="4"/>
  <c r="W45" i="4"/>
  <c r="X45" i="4"/>
  <c r="Y45" i="4"/>
  <c r="V44" i="4"/>
  <c r="W44" i="4"/>
  <c r="X44" i="4"/>
  <c r="Y44" i="4"/>
  <c r="Z44" i="4"/>
  <c r="W43" i="4"/>
  <c r="X43" i="4"/>
  <c r="Y43" i="4"/>
  <c r="X42" i="4"/>
  <c r="Y42" i="4"/>
  <c r="Z43" i="4"/>
  <c r="AA43" i="4"/>
  <c r="Z42" i="4"/>
  <c r="AA42" i="4"/>
  <c r="AB42" i="4"/>
  <c r="AC42" i="4"/>
  <c r="X47" i="4"/>
  <c r="Y47" i="4"/>
  <c r="Y46" i="4"/>
  <c r="Z46" i="4"/>
  <c r="Z45" i="4"/>
  <c r="AA45" i="4"/>
  <c r="AA44" i="4"/>
  <c r="AB44" i="4"/>
  <c r="AB43" i="4"/>
  <c r="AC43" i="4"/>
  <c r="AC44" i="4"/>
  <c r="Z47" i="4"/>
  <c r="AA47" i="4"/>
  <c r="AA46" i="4"/>
  <c r="AB46" i="4"/>
  <c r="AB45" i="4"/>
  <c r="AC45" i="4"/>
  <c r="AC46" i="4"/>
  <c r="AB47" i="4"/>
  <c r="AC47" i="4"/>
  <c r="AA20" i="4" a="1"/>
  <c r="AA20" i="4"/>
  <c r="B38" i="4"/>
  <c r="O38" i="4"/>
  <c r="P62" i="4"/>
  <c r="B128" i="4"/>
  <c r="A106" i="6"/>
  <c r="B110" i="4"/>
  <c r="A91" i="6"/>
  <c r="B98" i="4"/>
  <c r="A80" i="6"/>
  <c r="B86" i="4"/>
  <c r="A69" i="6"/>
  <c r="B74" i="4"/>
  <c r="A58" i="6"/>
  <c r="B62" i="4"/>
  <c r="A47" i="6"/>
  <c r="P50" i="4"/>
  <c r="B50" i="4"/>
  <c r="A36" i="6"/>
  <c r="A25"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<sst xmlns="http://schemas.openxmlformats.org/spreadsheetml/2006/main" count="27994" uniqueCount="20061">
  <si>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</si>
  <si>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</si>
  <si>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</si>
  <si>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</si>
  <si>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</si>
  <si>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</si>
  <si>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</si>
  <si>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</si>
  <si>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</si>
  <si>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</si>
  <si>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</si>
  <si>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</si>
  <si>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</si>
  <si>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</si>
  <si>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</si>
  <si>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</si>
  <si>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</si>
  <si>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</si>
  <si>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</si>
  <si>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</si>
  <si>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</si>
  <si>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</si>
  <si>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</si>
  <si>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</si>
  <si>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</si>
  <si>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</si>
  <si>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</si>
  <si>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</si>
  <si>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</si>
  <si>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</si>
  <si>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</si>
  <si>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</si>
  <si>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</si>
  <si>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</si>
  <si>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</si>
  <si>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</si>
  <si>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</si>
  <si>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</si>
  <si>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</si>
  <si>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</si>
  <si>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</si>
  <si>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</si>
  <si>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</si>
  <si>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</si>
  <si>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</si>
  <si>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</si>
  <si>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</si>
  <si>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</si>
  <si>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</si>
  <si>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</si>
  <si>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</si>
  <si>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</si>
  <si>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</si>
  <si>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</si>
  <si>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</si>
  <si>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</si>
  <si>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</si>
  <si>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</si>
  <si>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</si>
  <si>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</si>
  <si>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</si>
  <si>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</si>
  <si>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</si>
  <si>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</si>
  <si>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</si>
  <si>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</si>
  <si>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</si>
  <si>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</si>
  <si>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</si>
  <si>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</si>
  <si>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</si>
  <si>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</si>
  <si>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</si>
  <si>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</si>
  <si>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</si>
  <si>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</si>
  <si>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</si>
  <si>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</si>
  <si>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</si>
  <si>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</si>
  <si>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</si>
  <si>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</si>
  <si>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</si>
  <si>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</si>
  <si>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</si>
  <si>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</si>
  <si>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</si>
  <si>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</si>
  <si>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</si>
  <si>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</si>
  <si>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</si>
  <si>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</si>
  <si>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</si>
  <si>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</si>
  <si>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</si>
  <si>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</si>
  <si>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</si>
  <si>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</si>
  <si>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</si>
  <si>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</si>
  <si>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</si>
  <si>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</si>
  <si>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</si>
  <si>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</si>
  <si>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</si>
  <si>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</si>
  <si>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</si>
  <si>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</si>
  <si>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</si>
  <si>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</si>
  <si>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</si>
  <si>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</si>
  <si>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</si>
  <si>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</si>
  <si>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</si>
  <si>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</si>
  <si>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</si>
  <si>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</si>
  <si>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</si>
  <si>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</si>
  <si>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</si>
  <si>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</si>
  <si>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</si>
  <si>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</si>
  <si>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</si>
  <si>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</si>
  <si>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</si>
  <si>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</si>
  <si>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</si>
  <si>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</si>
  <si>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</si>
  <si>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</si>
  <si>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</si>
  <si>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</si>
  <si>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</si>
  <si>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</si>
  <si>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</si>
  <si>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</si>
  <si>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</si>
  <si>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</si>
  <si>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</si>
  <si>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</si>
  <si>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</si>
  <si>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</si>
  <si>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</si>
  <si>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</si>
  <si>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</si>
  <si>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</si>
  <si>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</si>
  <si>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</si>
  <si>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</si>
  <si>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</si>
  <si>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</si>
  <si>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</si>
  <si>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</si>
  <si>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</si>
  <si>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</si>
  <si>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</si>
  <si>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</si>
  <si>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</si>
  <si>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</si>
  <si>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</si>
  <si>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</si>
  <si>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</si>
  <si>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</si>
  <si>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</si>
  <si>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</si>
  <si>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</si>
  <si>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</si>
  <si>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</si>
  <si>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</si>
  <si>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</si>
  <si>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</si>
  <si>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</si>
  <si>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</si>
  <si>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</si>
  <si>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</si>
  <si>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</si>
  <si>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</si>
  <si>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</si>
  <si>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</si>
  <si>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</si>
  <si>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</si>
  <si>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</si>
  <si>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</si>
  <si>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</si>
  <si>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</si>
  <si>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</si>
  <si>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</si>
  <si>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</si>
  <si>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</si>
  <si>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</si>
  <si>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</si>
  <si>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</si>
  <si>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</si>
  <si>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</si>
  <si>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</si>
  <si>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</si>
  <si>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</si>
  <si>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</si>
  <si>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</si>
  <si>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</si>
  <si>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</si>
  <si>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</si>
  <si>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</si>
  <si>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</si>
  <si>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</si>
  <si>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</si>
  <si>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</si>
  <si>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</si>
  <si>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</si>
  <si>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</si>
  <si>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</si>
  <si>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</si>
  <si>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</si>
  <si>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</si>
  <si>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</si>
  <si>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</si>
  <si>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</si>
  <si>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</si>
  <si>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</si>
  <si>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</si>
  <si>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</si>
  <si>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</si>
  <si>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</si>
  <si>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</si>
  <si>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</si>
  <si>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</si>
  <si>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</si>
  <si>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</si>
  <si>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</si>
  <si>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</si>
  <si>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</si>
  <si>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</si>
  <si>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</si>
  <si>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</si>
  <si>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</si>
  <si>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</si>
  <si>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</si>
  <si>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</si>
  <si>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</si>
  <si>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</si>
  <si>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</si>
  <si>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</si>
  <si>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</si>
  <si>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</si>
  <si>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</si>
  <si>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</si>
  <si>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</si>
  <si>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</si>
  <si>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</si>
  <si>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</si>
  <si>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</si>
  <si>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</si>
  <si>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</si>
  <si>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</si>
  <si>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</si>
  <si>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</si>
  <si>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</si>
  <si>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</si>
  <si>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</si>
  <si>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</si>
  <si>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</si>
  <si>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</si>
  <si>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</si>
  <si>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</si>
  <si>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</si>
  <si>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</si>
  <si>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</si>
  <si>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</si>
  <si>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</si>
  <si>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</si>
  <si>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</si>
  <si>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</si>
  <si>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</si>
  <si>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</si>
  <si>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</si>
  <si>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</si>
  <si>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</si>
  <si>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</si>
  <si>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</si>
  <si>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</si>
  <si>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</si>
  <si>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</si>
  <si>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</si>
  <si>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</si>
  <si>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</si>
  <si>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</si>
  <si>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</si>
  <si>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</si>
  <si>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</si>
  <si>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</si>
  <si>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</si>
  <si>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</si>
  <si>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</si>
  <si>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</si>
  <si>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</si>
  <si>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</si>
  <si>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</si>
  <si>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</si>
  <si>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</si>
  <si>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</si>
  <si>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</si>
  <si>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</si>
  <si>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</si>
  <si>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</si>
  <si>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</si>
  <si>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</si>
  <si>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</si>
  <si>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</si>
  <si>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</si>
  <si>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</si>
  <si>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</si>
  <si>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</si>
  <si>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</si>
  <si>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</si>
  <si>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</si>
  <si>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</si>
  <si>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</si>
  <si>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</si>
  <si>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</si>
  <si>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</si>
  <si>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</si>
  <si>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</si>
  <si>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</si>
  <si>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</si>
  <si>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</si>
  <si>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</si>
  <si>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</si>
  <si>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</si>
  <si>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</si>
  <si>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</si>
  <si>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</si>
  <si>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</si>
  <si>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</si>
  <si>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</si>
  <si>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</si>
  <si>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</si>
  <si>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</si>
  <si>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</si>
  <si>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</si>
  <si>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</si>
  <si>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</si>
  <si>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</si>
  <si>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</si>
  <si>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</si>
  <si>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</si>
  <si>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</si>
  <si>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</si>
  <si>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</si>
  <si>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</si>
  <si>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</si>
  <si>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</si>
  <si>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</si>
  <si>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</si>
  <si>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</si>
  <si>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</si>
  <si>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</si>
  <si>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</si>
  <si>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</si>
  <si>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</si>
  <si>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</si>
  <si>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</si>
  <si>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</si>
  <si>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</si>
  <si>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</si>
  <si>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</si>
  <si>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</si>
  <si>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</si>
  <si>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</si>
  <si>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</si>
  <si>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</si>
  <si>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</si>
  <si>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</si>
  <si>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</si>
  <si>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</si>
  <si>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</si>
  <si>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</si>
  <si>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</si>
  <si>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</si>
  <si>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</si>
  <si>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</si>
  <si>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</si>
  <si>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</si>
  <si>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</si>
  <si>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</si>
  <si>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</si>
  <si>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</si>
  <si>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</si>
  <si>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</si>
  <si>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</si>
  <si>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</si>
  <si>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</si>
  <si>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</si>
  <si>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</si>
  <si>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</si>
  <si>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</si>
  <si>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</si>
  <si>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</si>
  <si>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</si>
  <si>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</si>
  <si>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</si>
  <si>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</si>
  <si>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</si>
  <si>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</si>
  <si>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</si>
  <si>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</si>
  <si>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</si>
  <si>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</si>
  <si>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</si>
  <si>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</si>
  <si>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</si>
  <si>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</si>
  <si>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</si>
  <si>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</si>
  <si>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</si>
  <si>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</si>
  <si>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</si>
  <si>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</si>
  <si>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</si>
  <si>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</si>
  <si>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</si>
  <si>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</si>
  <si>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</si>
  <si>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</si>
  <si>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</si>
  <si>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</si>
  <si>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</si>
  <si>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</si>
  <si>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</si>
  <si>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</si>
  <si>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</si>
  <si>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</si>
  <si>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</si>
  <si>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</si>
  <si>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</si>
  <si>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</si>
  <si>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</si>
  <si>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</si>
  <si>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</si>
  <si>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</si>
  <si>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</si>
  <si>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</si>
  <si>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</si>
  <si>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</si>
  <si>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</si>
  <si>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</si>
  <si>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</si>
  <si>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</si>
  <si>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</si>
  <si>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</si>
  <si>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</si>
  <si>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</si>
  <si>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</si>
  <si>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</si>
  <si>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</si>
  <si>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</si>
  <si>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</si>
  <si>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</si>
  <si>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</si>
  <si>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</si>
  <si>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</si>
  <si>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</si>
  <si>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</si>
  <si>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</si>
  <si>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</si>
  <si>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</si>
  <si>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</si>
  <si>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</si>
  <si>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</si>
  <si>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</si>
  <si>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</si>
  <si>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</si>
  <si>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</si>
  <si>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</si>
  <si>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</si>
  <si>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</si>
  <si>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</si>
  <si>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</si>
  <si>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</si>
  <si>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</si>
  <si>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</si>
  <si>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</si>
  <si>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</si>
  <si>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</si>
  <si>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</si>
  <si>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</si>
  <si>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</si>
  <si>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</si>
  <si>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</si>
  <si>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</si>
  <si>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</si>
  <si>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</si>
  <si>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</si>
  <si>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</si>
  <si>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</si>
  <si>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</si>
  <si>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</si>
  <si>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</si>
  <si>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</si>
  <si>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</si>
  <si>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</si>
  <si>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</si>
  <si>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</si>
  <si>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</si>
  <si>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</si>
  <si>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</si>
  <si>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</si>
  <si>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</si>
  <si>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</si>
  <si>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</si>
  <si>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</si>
  <si>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</si>
  <si>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</si>
  <si>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</si>
  <si>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</si>
  <si>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</si>
  <si>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</si>
  <si>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</si>
  <si>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</si>
  <si>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</si>
  <si>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</si>
  <si>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</si>
  <si>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</si>
  <si>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</si>
  <si>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</si>
  <si>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</si>
  <si>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</si>
  <si>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</si>
  <si>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</si>
  <si>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</si>
  <si>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</si>
  <si>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</si>
  <si>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</si>
  <si>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</si>
  <si>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</si>
  <si>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</si>
  <si>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</si>
  <si>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</si>
  <si>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</si>
  <si>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</si>
  <si>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</si>
  <si>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</si>
  <si>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</si>
  <si>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</si>
  <si>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</si>
  <si>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</si>
  <si>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</si>
  <si>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</si>
  <si>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</si>
  <si>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</si>
  <si>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</si>
  <si>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</si>
  <si>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</si>
  <si>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</si>
  <si>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</si>
  <si>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</si>
  <si>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</si>
  <si>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</si>
  <si>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</si>
  <si>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</si>
  <si>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</si>
  <si>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</si>
  <si>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</si>
  <si>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</si>
  <si>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</si>
  <si>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</si>
  <si>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</si>
  <si>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</si>
  <si>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</si>
  <si>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</si>
  <si>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</si>
  <si>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</si>
  <si>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</si>
  <si>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</si>
  <si>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</si>
  <si>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</si>
  <si>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</si>
  <si>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</si>
  <si>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</si>
  <si>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</si>
  <si>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</si>
  <si>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</si>
  <si>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</si>
  <si>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</si>
  <si>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</si>
  <si>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</si>
  <si>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</si>
  <si>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</si>
  <si>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</si>
  <si>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</si>
  <si>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</si>
  <si>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</si>
  <si>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</si>
  <si>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</si>
  <si>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</si>
  <si>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</si>
  <si>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</si>
  <si>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</si>
  <si>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</si>
  <si>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</si>
  <si>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</si>
  <si>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</si>
  <si>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</si>
  <si>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</si>
  <si>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</si>
  <si>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</si>
  <si>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</si>
  <si>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</si>
  <si>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</si>
  <si>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</si>
  <si>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</si>
  <si>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</si>
  <si>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</si>
  <si>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</si>
  <si>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</si>
  <si>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</si>
  <si>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</si>
  <si>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</si>
  <si>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</si>
  <si>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</si>
  <si>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</si>
  <si>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</si>
  <si>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</si>
  <si>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</si>
  <si>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</si>
  <si>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</si>
  <si>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</si>
  <si>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</si>
  <si>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</si>
  <si>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</si>
  <si>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</si>
  <si>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</si>
  <si>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</si>
  <si>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</si>
  <si>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</si>
  <si>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</si>
  <si>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</si>
  <si>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</si>
  <si>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</si>
  <si>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</si>
  <si>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</si>
  <si>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</si>
  <si>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</si>
  <si>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</si>
  <si>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</si>
  <si>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</si>
  <si>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</si>
  <si>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</si>
  <si>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</si>
  <si>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</si>
  <si>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</si>
  <si>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</si>
  <si>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</si>
  <si>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</si>
  <si>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</si>
  <si>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</si>
  <si>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</si>
  <si>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</si>
  <si>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</si>
  <si>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</si>
  <si>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</si>
  <si>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</si>
  <si>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</si>
  <si>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</si>
  <si>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</si>
  <si>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</si>
  <si>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</si>
  <si>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</si>
  <si>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</si>
  <si>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</si>
  <si>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</si>
  <si>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</si>
  <si>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</si>
  <si>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</si>
  <si>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</si>
  <si>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</si>
  <si>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</si>
  <si>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</si>
  <si>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</si>
  <si>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</si>
  <si>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</si>
  <si>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</si>
  <si>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</si>
  <si>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</si>
  <si>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</si>
  <si>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</si>
  <si>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</si>
  <si>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</si>
  <si>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</si>
  <si>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</si>
  <si>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</si>
  <si>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</si>
  <si>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</si>
  <si>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</si>
  <si>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</si>
  <si>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</si>
  <si>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</si>
  <si>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</si>
  <si>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</si>
  <si>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</si>
  <si>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</si>
  <si>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</si>
  <si>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</si>
  <si>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</si>
  <si>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</si>
  <si>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</si>
  <si>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</si>
  <si>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</si>
  <si>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</si>
  <si>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</si>
  <si>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</si>
  <si>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</si>
  <si>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</si>
  <si>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</si>
  <si>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</si>
  <si>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</si>
  <si>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</si>
  <si>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</si>
  <si>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</si>
  <si>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</si>
  <si>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</si>
  <si>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</si>
  <si>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</si>
  <si>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</si>
  <si>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</si>
  <si>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</si>
  <si>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</si>
  <si>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</si>
  <si>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</si>
  <si>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</si>
  <si>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</si>
  <si>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</si>
  <si>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</si>
  <si>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</si>
  <si>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</si>
  <si>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</si>
  <si>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</si>
  <si>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</si>
  <si>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</si>
  <si>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</si>
  <si>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</si>
  <si>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</si>
  <si>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</si>
  <si>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</si>
  <si>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</si>
  <si>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</si>
  <si>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</si>
  <si>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</si>
  <si>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</si>
  <si>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</si>
  <si>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</si>
  <si>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</si>
  <si>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</si>
  <si>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</si>
  <si>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</si>
  <si>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</si>
  <si>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</si>
  <si>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</si>
  <si>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</si>
  <si>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</si>
  <si>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</si>
  <si>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</si>
  <si>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</si>
  <si>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</si>
  <si>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</si>
  <si>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</si>
  <si>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</si>
  <si>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</si>
  <si>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</si>
  <si>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</si>
  <si>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</si>
  <si>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</si>
  <si>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</si>
  <si>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</si>
  <si>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</si>
  <si>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</si>
  <si>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</si>
  <si>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</si>
  <si>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</si>
  <si>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</si>
  <si>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</si>
  <si>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</si>
  <si>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</si>
  <si>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</si>
  <si>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</si>
  <si>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</si>
  <si>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</si>
  <si>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</si>
  <si>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</si>
  <si>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</si>
  <si>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</si>
  <si>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</si>
  <si>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</si>
  <si>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</si>
  <si>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</si>
  <si>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</si>
  <si>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</si>
  <si>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</si>
  <si>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</si>
  <si>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</si>
  <si>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</si>
  <si>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</si>
  <si>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</si>
  <si>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</si>
  <si>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</si>
  <si>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</si>
  <si>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</si>
  <si>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</si>
  <si>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</si>
  <si>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</si>
  <si>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</si>
  <si>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</si>
  <si>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</si>
  <si>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</si>
  <si>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</si>
  <si>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</si>
  <si>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</si>
  <si>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</si>
  <si>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</si>
  <si>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</si>
  <si>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</si>
  <si>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</si>
  <si>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</si>
  <si>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</si>
  <si>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</si>
  <si>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</si>
  <si>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</si>
  <si>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</si>
  <si>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</si>
  <si>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</si>
  <si>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</si>
  <si>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</si>
  <si>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</si>
  <si>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</si>
  <si>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</si>
  <si>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</si>
  <si>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</si>
  <si>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</si>
  <si>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</si>
  <si>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</si>
  <si>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</si>
  <si>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</si>
  <si>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</si>
  <si>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</si>
  <si>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</si>
  <si>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</si>
  <si>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</si>
  <si>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</si>
  <si>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</si>
  <si>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</si>
  <si>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</si>
  <si>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</si>
  <si>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</si>
  <si>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</si>
  <si>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</si>
  <si>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</si>
  <si>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</si>
  <si>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</si>
  <si>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</si>
  <si>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</si>
  <si>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</si>
  <si>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</si>
  <si>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</si>
  <si>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</si>
  <si>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</si>
  <si>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</si>
  <si>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</si>
  <si>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</si>
  <si>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</si>
  <si>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</si>
  <si>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</si>
  <si>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</si>
  <si>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</si>
  <si>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</si>
  <si>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</si>
  <si>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</si>
  <si>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</si>
  <si>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</si>
  <si>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</si>
  <si>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</si>
  <si>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</si>
  <si>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</si>
  <si>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</si>
  <si>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</si>
  <si>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</si>
  <si>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</si>
  <si>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</si>
  <si>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</si>
  <si>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</si>
  <si>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</si>
  <si>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</si>
  <si>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</si>
  <si>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</si>
  <si>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</si>
  <si>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</si>
  <si>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</si>
  <si>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</si>
  <si>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</si>
  <si>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</si>
  <si>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</si>
  <si>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</si>
  <si>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</si>
  <si>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</si>
  <si>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</si>
  <si>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</si>
  <si>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</si>
  <si>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</si>
  <si>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</si>
  <si>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</si>
  <si>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</si>
  <si>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</si>
  <si>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</si>
  <si>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</si>
  <si>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</si>
  <si>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</si>
  <si>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</si>
  <si>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</si>
  <si>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</si>
  <si>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</si>
  <si>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</si>
  <si>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</si>
  <si>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</si>
  <si>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</si>
  <si>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</si>
  <si>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</si>
  <si>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</si>
  <si>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</si>
  <si>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</si>
  <si>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</si>
  <si>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</si>
  <si>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</si>
  <si>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</si>
  <si>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</si>
  <si>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</si>
  <si>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</si>
  <si>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</si>
  <si>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</si>
  <si>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</si>
  <si>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</si>
  <si>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</si>
  <si>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</si>
  <si>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</si>
  <si>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</si>
  <si>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</si>
  <si>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</si>
  <si>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</si>
  <si>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</si>
  <si>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</si>
  <si>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</si>
  <si>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</si>
  <si>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</si>
  <si>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</si>
  <si>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</si>
  <si>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</si>
  <si>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</si>
  <si>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</si>
  <si>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</si>
  <si>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</si>
  <si>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</si>
  <si>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</si>
  <si>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</si>
  <si>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</si>
  <si>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</si>
  <si>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</si>
  <si>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</si>
  <si>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</si>
  <si>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</si>
  <si>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</si>
  <si>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</si>
  <si>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</si>
  <si>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</si>
  <si>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</si>
  <si>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</si>
  <si>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</si>
  <si>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</si>
  <si>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</si>
  <si>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</si>
  <si>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</si>
  <si>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</si>
  <si>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</si>
  <si>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</si>
  <si>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</si>
  <si>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</si>
  <si>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</si>
  <si>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</si>
  <si>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</si>
  <si>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</si>
  <si>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</si>
  <si>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</si>
  <si>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</si>
  <si>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</si>
  <si>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</si>
  <si>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</si>
  <si>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</si>
  <si>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</si>
  <si>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</si>
  <si>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</si>
  <si>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</si>
  <si>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</si>
  <si>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</si>
  <si>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</si>
  <si>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</si>
  <si>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</si>
  <si>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</si>
  <si>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</si>
  <si>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</si>
  <si>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</si>
  <si>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</si>
  <si>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</si>
  <si>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</si>
  <si>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</si>
  <si>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</si>
  <si>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</si>
  <si>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</si>
  <si>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</si>
  <si>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</si>
  <si>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</si>
  <si>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</si>
  <si>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</si>
  <si>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</si>
  <si>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</si>
  <si>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</si>
  <si>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</si>
  <si>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</si>
  <si>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</si>
  <si>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</si>
  <si>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</si>
  <si>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</si>
  <si>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</si>
  <si>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</si>
  <si>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</si>
  <si>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</si>
  <si>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</si>
  <si>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</si>
  <si>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</si>
  <si>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</si>
  <si>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</si>
  <si>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</si>
  <si>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</si>
  <si>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</si>
  <si>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</si>
  <si>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</si>
  <si>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</si>
  <si>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</si>
  <si>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</si>
  <si>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</si>
  <si>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</si>
  <si>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</si>
  <si>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</si>
  <si>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</si>
  <si>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</si>
  <si>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</si>
  <si>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</si>
  <si>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</si>
  <si>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</si>
  <si>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</si>
  <si>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</si>
  <si>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</si>
  <si>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</si>
  <si>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</si>
  <si>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</si>
  <si>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</si>
  <si>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</si>
  <si>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</si>
  <si>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</si>
  <si>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</si>
  <si>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</si>
  <si>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</si>
  <si>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</si>
  <si>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</si>
  <si>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</si>
  <si>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</si>
  <si>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</si>
  <si>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</si>
  <si>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</si>
  <si>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</si>
  <si>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</si>
  <si>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</si>
  <si>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</si>
  <si>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</si>
  <si>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</si>
  <si>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</si>
  <si>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</si>
  <si>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</si>
  <si>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</si>
  <si>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</si>
  <si>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</si>
  <si>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</si>
  <si>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</si>
  <si>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</si>
  <si>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</si>
  <si>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</si>
  <si>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</si>
  <si>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</si>
  <si>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</si>
  <si>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</si>
  <si>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</si>
  <si>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</si>
  <si>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</si>
  <si>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</si>
  <si>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</si>
  <si>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</si>
  <si>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</si>
  <si>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</si>
  <si>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</si>
  <si>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</si>
  <si>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</si>
  <si>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</si>
  <si>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</si>
  <si>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</si>
  <si>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</si>
  <si>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</si>
  <si>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</si>
  <si>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</si>
  <si>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</si>
  <si>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</si>
  <si>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</si>
  <si>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</si>
  <si>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</si>
  <si>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</si>
  <si>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</si>
  <si>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</si>
  <si>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</si>
  <si>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</si>
  <si>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</si>
  <si>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</si>
  <si>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</si>
  <si>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</si>
  <si>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</si>
  <si>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</si>
  <si>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</si>
  <si>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</si>
  <si>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</si>
  <si>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</si>
  <si>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</si>
  <si>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</si>
  <si>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</si>
  <si>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</si>
  <si>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</si>
  <si>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</si>
  <si>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</si>
  <si>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</si>
  <si>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</si>
  <si>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</si>
  <si>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</si>
  <si>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</si>
  <si>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</si>
  <si>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</si>
  <si>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</si>
  <si>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</si>
  <si>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</si>
  <si>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</si>
  <si>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</si>
  <si>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</si>
  <si>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</si>
  <si>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</si>
  <si>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</si>
  <si>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</si>
  <si>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</si>
  <si>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</si>
  <si>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</si>
  <si>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</si>
  <si>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</si>
  <si>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</si>
  <si>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</si>
  <si>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</si>
  <si>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</si>
  <si>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</si>
  <si>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</si>
  <si>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</si>
  <si>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</si>
  <si>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</si>
  <si>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</si>
  <si>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</si>
  <si>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</si>
  <si>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</si>
  <si>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</si>
  <si>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</si>
  <si>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</si>
  <si>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</si>
  <si>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</si>
  <si>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</si>
  <si>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</si>
  <si>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</si>
  <si>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</si>
  <si>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</si>
  <si>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</si>
  <si>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</si>
  <si>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</si>
  <si>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</si>
  <si>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</si>
  <si>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</si>
  <si>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</si>
  <si>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</si>
  <si>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</si>
  <si>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</si>
  <si>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</si>
  <si>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</si>
  <si>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</si>
  <si>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</si>
  <si>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</si>
  <si>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</si>
  <si>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</si>
  <si>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</si>
  <si>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</si>
  <si>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</si>
  <si>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</si>
  <si>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</si>
  <si>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</si>
  <si>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</si>
  <si>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</si>
  <si>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</si>
  <si>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</si>
  <si>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</si>
  <si>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</si>
  <si>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</si>
  <si>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</si>
  <si>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</si>
  <si>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</si>
  <si>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</si>
  <si>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</si>
  <si>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</si>
  <si>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</si>
  <si>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</si>
  <si>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</si>
  <si>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</si>
  <si>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</si>
  <si>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</si>
  <si>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</si>
  <si>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</si>
  <si>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</si>
  <si>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</si>
  <si>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</si>
  <si>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</si>
  <si>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</si>
  <si>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</si>
  <si>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</si>
  <si>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</si>
  <si>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</si>
  <si>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</si>
  <si>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</si>
  <si>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</si>
  <si>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</si>
  <si>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</si>
  <si>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</si>
  <si>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</si>
  <si>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</si>
  <si>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</si>
  <si>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</si>
  <si>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</si>
  <si>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</si>
  <si>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</si>
  <si>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</si>
  <si>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</si>
  <si>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</si>
  <si>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</si>
  <si>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</si>
  <si>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</si>
  <si>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</si>
  <si>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</si>
  <si>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</si>
  <si>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</si>
  <si>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</si>
  <si>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</si>
  <si>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</si>
  <si>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</si>
  <si>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</si>
  <si>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</si>
  <si>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</si>
  <si>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</si>
  <si>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</si>
  <si>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</si>
  <si>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</si>
  <si>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</si>
  <si>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</si>
  <si>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</si>
  <si>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</si>
  <si>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</si>
  <si>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</si>
  <si>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</si>
  <si>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</si>
  <si>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</si>
  <si>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</si>
  <si>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</si>
  <si>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</si>
  <si>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</si>
  <si>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</si>
  <si>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</si>
  <si>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</si>
  <si>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</si>
  <si>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</si>
  <si>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</si>
  <si>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</si>
  <si>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</si>
  <si>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</si>
  <si>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</si>
  <si>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</si>
  <si>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</si>
  <si>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</si>
  <si>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</si>
  <si>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</si>
  <si>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</si>
  <si>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</si>
  <si>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</si>
  <si>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</si>
  <si>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</si>
  <si>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</si>
  <si>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</si>
  <si>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</si>
  <si>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</si>
  <si>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</si>
  <si>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</si>
  <si>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</si>
  <si>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</si>
  <si>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</si>
  <si>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</si>
  <si>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</si>
  <si>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</si>
  <si>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</si>
  <si>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</si>
  <si>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</si>
  <si>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</si>
  <si>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</si>
  <si>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</si>
  <si>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</si>
  <si>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</si>
  <si>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</si>
  <si>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</si>
  <si>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</si>
  <si>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</si>
  <si>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</si>
  <si>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</si>
  <si>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</si>
  <si>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</si>
  <si>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</si>
  <si>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</si>
  <si>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</si>
  <si>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</si>
  <si>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</si>
  <si>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</si>
  <si>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</si>
  <si>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</si>
  <si>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</si>
  <si>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</si>
  <si>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</si>
  <si>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</si>
  <si>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</si>
  <si>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</si>
  <si>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</si>
  <si>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</si>
  <si>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</si>
  <si>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</si>
  <si>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</si>
  <si>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</si>
  <si>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</si>
  <si>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</si>
  <si>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</si>
  <si>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</si>
  <si>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</si>
  <si>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</si>
  <si>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</si>
  <si>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</si>
  <si>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</si>
  <si>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</si>
  <si>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</si>
  <si>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</si>
  <si>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</si>
  <si>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</si>
  <si>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</si>
  <si>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</si>
  <si>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</si>
  <si>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</si>
  <si>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</si>
  <si>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</si>
  <si>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</si>
  <si>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</si>
  <si>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</si>
  <si>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</si>
  <si>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</si>
  <si>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</si>
  <si>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</si>
  <si>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</si>
  <si>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</si>
  <si>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</si>
  <si>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</si>
  <si>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</si>
  <si>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</si>
  <si>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</si>
  <si>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</si>
  <si>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</si>
  <si>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</si>
  <si>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</si>
  <si>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</si>
  <si>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</si>
  <si>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</si>
  <si>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</si>
  <si>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</si>
  <si>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</si>
  <si>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</si>
  <si>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</si>
  <si>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</si>
  <si>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</si>
  <si>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</si>
  <si>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</si>
  <si>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</si>
  <si>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</si>
  <si>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</si>
  <si>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</si>
  <si>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</si>
  <si>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</si>
  <si>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</si>
  <si>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</si>
  <si>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</si>
  <si>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</si>
  <si>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</si>
  <si>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</si>
  <si>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</si>
  <si>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</si>
  <si>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</si>
  <si>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</si>
  <si>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</si>
  <si>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</si>
  <si>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</si>
  <si>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</si>
  <si>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</si>
  <si>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</si>
  <si>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</si>
  <si>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</si>
  <si>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</si>
  <si>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</si>
  <si>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</si>
  <si>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</si>
  <si>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</si>
  <si>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</si>
  <si>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</si>
  <si>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</si>
  <si>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</si>
  <si>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</si>
  <si>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</si>
  <si>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</si>
  <si>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</si>
  <si>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</si>
  <si>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</si>
  <si>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</si>
  <si>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</si>
  <si>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</si>
  <si>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</si>
  <si>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</si>
  <si>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</si>
  <si>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</si>
  <si>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</si>
  <si>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</si>
  <si>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</si>
  <si>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</si>
  <si>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</si>
  <si>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</si>
  <si>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</si>
  <si>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</si>
  <si>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</si>
  <si>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</si>
  <si>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</si>
  <si>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</si>
  <si>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</si>
  <si>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</si>
  <si>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</si>
  <si>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</si>
  <si>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</si>
  <si>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</si>
  <si>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</si>
  <si>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</si>
  <si>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</si>
  <si>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</si>
  <si>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</si>
  <si>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</si>
  <si>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</si>
  <si>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</si>
  <si>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</si>
  <si>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</si>
  <si>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</si>
  <si>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</si>
  <si>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</si>
  <si>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</si>
  <si>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</si>
  <si>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</si>
  <si>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</si>
  <si>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</si>
  <si>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</si>
  <si>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</si>
  <si>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</si>
  <si>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</si>
  <si>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</si>
  <si>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</si>
  <si>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</si>
  <si>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</si>
  <si>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</si>
  <si>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</si>
  <si>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</si>
  <si>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</si>
  <si>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</si>
  <si>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</si>
  <si>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</si>
  <si>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</si>
  <si>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</si>
  <si>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</si>
  <si>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</si>
  <si>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</si>
  <si>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</si>
  <si>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</si>
  <si>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</si>
  <si>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</si>
  <si>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</si>
  <si>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</si>
  <si>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</si>
  <si>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</si>
  <si>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</si>
  <si>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</si>
  <si>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</si>
  <si>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</si>
  <si>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</si>
  <si>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</si>
  <si>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</si>
  <si>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</si>
  <si>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</si>
  <si>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</si>
  <si>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</si>
  <si>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</si>
  <si>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</si>
  <si>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</si>
  <si>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</si>
  <si>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</si>
  <si>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</si>
  <si>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</si>
  <si>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</si>
  <si>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</si>
  <si>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</si>
  <si>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</si>
  <si>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</si>
  <si>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</si>
  <si>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</si>
  <si>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</si>
  <si>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</si>
  <si>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</si>
  <si>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</si>
  <si>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</si>
  <si>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</si>
  <si>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</si>
  <si>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</si>
  <si>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</si>
  <si>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</si>
  <si>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</si>
  <si>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</si>
  <si>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</si>
  <si>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</si>
  <si>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</si>
  <si>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</si>
  <si>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</si>
  <si>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</si>
  <si>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</si>
  <si>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</si>
  <si>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</si>
  <si>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</si>
  <si>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</si>
  <si>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</si>
  <si>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</si>
  <si>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</si>
  <si>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</si>
  <si>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</si>
  <si>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</si>
  <si>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</si>
  <si>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</si>
  <si>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</si>
  <si>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</si>
  <si>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</si>
  <si>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</si>
  <si>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</si>
  <si>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</si>
  <si>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</si>
  <si>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</si>
  <si>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</si>
  <si>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</si>
  <si>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</si>
  <si>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</si>
  <si>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</si>
  <si>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</si>
  <si>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</si>
  <si>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</si>
  <si>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</si>
  <si>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</si>
  <si>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</si>
  <si>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</si>
  <si>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</si>
  <si>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</si>
  <si>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</si>
  <si>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</si>
  <si>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</si>
  <si>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</si>
  <si>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</si>
  <si>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</si>
  <si>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</si>
  <si>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</si>
  <si>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</si>
  <si>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</si>
  <si>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</si>
  <si>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</si>
  <si>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</si>
  <si>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</si>
  <si>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</si>
  <si>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</si>
  <si>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</si>
  <si>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</si>
  <si>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</si>
  <si>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</si>
  <si>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</si>
  <si>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</si>
  <si>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</si>
  <si>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</si>
  <si>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</si>
  <si>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</si>
  <si>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</si>
  <si>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</si>
  <si>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</si>
  <si>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</si>
  <si>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</si>
  <si>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</si>
  <si>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</si>
  <si>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</si>
  <si>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</si>
  <si>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</si>
  <si>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</si>
  <si>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</si>
  <si>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</si>
  <si>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</si>
  <si>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</si>
  <si>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</si>
  <si>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</si>
  <si>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</si>
  <si>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</si>
  <si>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</si>
  <si>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</si>
  <si>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</si>
  <si>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</si>
  <si>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</si>
  <si>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</si>
  <si>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</si>
  <si>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</si>
  <si>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</si>
  <si>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</si>
  <si>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</si>
  <si>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</si>
  <si>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</si>
  <si>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</si>
  <si>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</si>
  <si>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</si>
  <si>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</si>
  <si>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</si>
  <si>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</si>
  <si>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</si>
  <si>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</si>
  <si>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</si>
  <si>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</si>
  <si>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</si>
  <si>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</si>
  <si>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</si>
  <si>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</si>
  <si>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</si>
  <si>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</si>
  <si>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</si>
  <si>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</si>
  <si>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</si>
  <si>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</si>
  <si>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</si>
  <si>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</si>
  <si>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</si>
  <si>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</si>
  <si>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</si>
  <si>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</si>
  <si>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</si>
  <si>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</si>
  <si>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</si>
  <si>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</si>
  <si>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</si>
  <si>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</si>
  <si>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</si>
  <si>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</si>
  <si>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</si>
  <si>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</si>
  <si>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</si>
  <si>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</si>
  <si>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</si>
  <si>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</si>
  <si>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</si>
  <si>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</si>
  <si>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</si>
  <si>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</si>
  <si>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</si>
  <si>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</si>
  <si>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</si>
  <si>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</si>
  <si>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</si>
  <si>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</si>
  <si>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</si>
  <si>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</si>
  <si>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</si>
  <si>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</si>
  <si>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</si>
  <si>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</si>
  <si>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</si>
  <si>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</si>
  <si>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</si>
  <si>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</si>
  <si>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</si>
  <si>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</si>
  <si>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</si>
  <si>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</si>
  <si>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</si>
  <si>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</si>
  <si>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</si>
  <si>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</si>
  <si>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</si>
  <si>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</si>
  <si>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</si>
  <si>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</si>
  <si>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</si>
  <si>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</si>
  <si>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</si>
  <si>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</si>
  <si>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</si>
  <si>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</si>
  <si>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</si>
  <si>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</si>
  <si>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</si>
  <si>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</si>
  <si>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</si>
  <si>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</si>
  <si>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</si>
  <si>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</si>
  <si>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</si>
  <si>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</si>
  <si>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</si>
  <si>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</si>
  <si>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</si>
  <si>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</si>
  <si>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</si>
  <si>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</si>
  <si>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</si>
  <si>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</si>
  <si>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</si>
  <si>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</si>
  <si>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</si>
  <si>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</si>
  <si>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</si>
  <si>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</si>
  <si>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</si>
  <si>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</si>
  <si>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</si>
  <si>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</si>
  <si>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</si>
  <si>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</si>
  <si>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</si>
  <si>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</si>
  <si>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</si>
  <si>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</si>
  <si>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</si>
  <si>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</si>
  <si>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</si>
  <si>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</si>
  <si>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</si>
  <si>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</si>
  <si>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</si>
  <si>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</si>
  <si>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</si>
  <si>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</si>
  <si>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</si>
  <si>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</si>
  <si>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</si>
  <si>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</si>
  <si>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</si>
  <si>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</si>
  <si>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</si>
  <si>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</si>
  <si>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</si>
  <si>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</si>
  <si>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</si>
  <si>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</si>
  <si>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</si>
  <si>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</si>
  <si>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</si>
  <si>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</si>
  <si>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</si>
  <si>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</si>
  <si>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</si>
  <si>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</si>
  <si>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</si>
  <si>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</si>
  <si>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</si>
  <si>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</si>
  <si>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</si>
  <si>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</si>
  <si>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</si>
  <si>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</si>
  <si>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</si>
  <si>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</si>
  <si>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</si>
  <si>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</si>
  <si>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</si>
  <si>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</si>
  <si>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</si>
  <si>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</si>
  <si>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</si>
  <si>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</si>
  <si>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</si>
  <si>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</si>
  <si>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</si>
  <si>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</si>
  <si>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</si>
  <si>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</si>
  <si>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</si>
  <si>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</si>
  <si>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</si>
  <si>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</si>
  <si>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</si>
  <si>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</si>
  <si>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</si>
  <si>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</si>
  <si>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</si>
  <si>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</si>
  <si>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</si>
  <si>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</si>
  <si>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</si>
  <si>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</si>
  <si>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</si>
  <si>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</si>
  <si>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</si>
  <si>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</si>
  <si>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</si>
  <si>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</si>
  <si>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</si>
  <si>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</si>
  <si>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</si>
  <si>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</si>
  <si>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</si>
  <si>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</si>
  <si>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</si>
  <si>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</si>
  <si>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</si>
  <si>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</si>
  <si>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</si>
  <si>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</si>
  <si>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</si>
  <si>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</si>
  <si>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</si>
  <si>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</si>
  <si>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</si>
  <si>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</si>
  <si>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</si>
  <si>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</si>
  <si>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</si>
  <si>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</si>
  <si>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</si>
  <si>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</si>
  <si>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</si>
  <si>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</si>
  <si>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</si>
  <si>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</si>
  <si>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</si>
  <si>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</si>
  <si>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</si>
  <si>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</si>
  <si>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</si>
  <si>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</si>
  <si>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</si>
  <si>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</si>
  <si>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</si>
  <si>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</si>
  <si>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</si>
  <si>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</si>
  <si>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</si>
  <si>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</si>
  <si>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</si>
  <si>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</si>
  <si>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</si>
  <si>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</si>
  <si>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</si>
  <si>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</si>
  <si>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</si>
  <si>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</si>
  <si>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</si>
  <si>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</si>
  <si>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</si>
  <si>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</si>
  <si>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</si>
  <si>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</si>
  <si>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</si>
  <si>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</si>
  <si>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</si>
  <si>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</si>
  <si>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</si>
  <si>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</si>
  <si>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</si>
  <si>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</si>
  <si>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</si>
  <si>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</si>
  <si>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</si>
  <si>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</si>
  <si>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</si>
  <si>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</si>
  <si>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</si>
  <si>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</si>
  <si>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</si>
  <si>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</si>
  <si>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</si>
  <si>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</si>
  <si>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</si>
  <si>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</si>
  <si>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</si>
  <si>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</si>
  <si>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</si>
  <si>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</si>
  <si>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</si>
  <si>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</si>
  <si>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</si>
  <si>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</si>
  <si>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</si>
  <si>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</si>
  <si>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</si>
  <si>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</si>
  <si>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</si>
  <si>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</si>
  <si>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</si>
  <si>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</si>
  <si>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</si>
  <si>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</si>
  <si>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</si>
  <si>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</si>
  <si>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</si>
  <si>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</si>
  <si>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</si>
  <si>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</si>
  <si>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</si>
  <si>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</si>
  <si>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</si>
  <si>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</si>
  <si>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</si>
  <si>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</si>
  <si>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</si>
  <si>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</si>
  <si>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</si>
  <si>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</si>
  <si>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</si>
  <si>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</si>
  <si>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</si>
  <si>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</si>
  <si>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</si>
  <si>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</si>
  <si>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</si>
  <si>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</si>
  <si>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</si>
  <si>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</si>
  <si>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</si>
  <si>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</si>
  <si>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</si>
  <si>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</si>
  <si>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</si>
  <si>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</si>
  <si>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</si>
  <si>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</si>
  <si>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</si>
  <si>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</si>
  <si>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</si>
  <si>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</si>
  <si>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</si>
  <si>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</si>
  <si>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</si>
  <si>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</si>
  <si>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</si>
  <si>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</si>
  <si>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</si>
  <si>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</si>
  <si>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</si>
  <si>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</si>
  <si>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</si>
  <si>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</si>
  <si>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</si>
  <si>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</si>
  <si>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</si>
  <si>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</si>
  <si>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</si>
  <si>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</si>
  <si>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</si>
  <si>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</si>
  <si>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</si>
  <si>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</si>
  <si>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</si>
  <si>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</si>
  <si>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</si>
  <si>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</si>
  <si>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</si>
  <si>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</si>
  <si>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</si>
  <si>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</si>
  <si>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</si>
  <si>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</si>
  <si>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</si>
  <si>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</si>
  <si>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</si>
  <si>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</si>
  <si>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</si>
  <si>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</si>
  <si>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</si>
  <si>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</si>
  <si>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</si>
  <si>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</si>
  <si>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</si>
  <si>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</si>
  <si>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</si>
  <si>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</si>
  <si>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</si>
  <si>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</si>
  <si>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</si>
  <si>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</si>
  <si>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</si>
  <si>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</si>
  <si>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</si>
  <si>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</si>
  <si>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</si>
  <si>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</si>
  <si>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</si>
  <si>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</si>
  <si>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</si>
  <si>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</si>
  <si>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</si>
  <si>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</si>
  <si>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</si>
  <si>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</si>
  <si>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</si>
  <si>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</si>
  <si>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</si>
  <si>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</si>
  <si>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</si>
  <si>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</si>
  <si>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</si>
  <si>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</si>
  <si>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</si>
  <si>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</si>
  <si>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</si>
  <si>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</si>
  <si>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</si>
  <si>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</si>
  <si>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</si>
  <si>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</si>
  <si>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</si>
  <si>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</si>
  <si>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</si>
  <si>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</si>
  <si>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</si>
  <si>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</si>
  <si>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</si>
  <si>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</si>
  <si>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</si>
  <si>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</si>
  <si>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</si>
  <si>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</si>
  <si>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</si>
  <si>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</si>
  <si>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</si>
  <si>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</si>
  <si>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</si>
  <si>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</si>
  <si>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</si>
  <si>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</si>
  <si>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</si>
  <si>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</si>
  <si>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</si>
  <si>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</si>
  <si>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</si>
  <si>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</si>
  <si>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</si>
  <si>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</si>
  <si>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</si>
  <si>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</si>
  <si>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</si>
  <si>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</si>
  <si>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</si>
  <si>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</si>
  <si>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</si>
  <si>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</si>
  <si>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</si>
  <si>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</si>
  <si>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</si>
  <si>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</si>
  <si>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</si>
  <si>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</si>
  <si>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</si>
  <si>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</si>
  <si>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</si>
  <si>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</si>
  <si>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</si>
  <si>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</si>
  <si>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</si>
  <si>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</si>
  <si>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</si>
  <si>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</si>
  <si>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</si>
  <si>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</si>
  <si>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</si>
  <si>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</si>
  <si>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</si>
  <si>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</si>
  <si>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</si>
  <si>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</si>
  <si>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</si>
  <si>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</si>
  <si>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</si>
  <si>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</si>
  <si>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</si>
  <si>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</si>
  <si>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</si>
  <si>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</si>
  <si>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</si>
  <si>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</si>
  <si>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</si>
  <si>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</si>
  <si>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</si>
  <si>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</si>
  <si>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</si>
  <si>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</si>
  <si>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</si>
  <si>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</si>
  <si>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</si>
  <si>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</si>
  <si>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</si>
  <si>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</si>
  <si>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</si>
  <si>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</si>
  <si>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</si>
  <si>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</si>
  <si>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</si>
  <si>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</si>
  <si>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</si>
  <si>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</si>
  <si>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</si>
  <si>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</si>
  <si>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</si>
  <si>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</si>
  <si>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</si>
  <si>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</si>
  <si>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</si>
  <si>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</si>
  <si>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</si>
  <si>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</si>
  <si>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</si>
  <si>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</si>
  <si>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</si>
  <si>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</si>
  <si>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</si>
  <si>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</si>
  <si>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</si>
  <si>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</si>
  <si>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</si>
  <si>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</si>
  <si>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</si>
  <si>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</si>
  <si>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</si>
  <si>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</si>
  <si>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</si>
  <si>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</si>
  <si>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</si>
  <si>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</si>
  <si>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</si>
  <si>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</si>
  <si>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</si>
  <si>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</si>
  <si>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</si>
  <si>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</si>
  <si>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</si>
  <si>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</si>
  <si>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</si>
  <si>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</si>
  <si>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</si>
  <si>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</si>
  <si>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</si>
  <si>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</si>
  <si>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</si>
  <si>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</si>
  <si>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</si>
  <si>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</si>
  <si>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</si>
  <si>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</si>
  <si>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</si>
  <si>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</si>
  <si>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</si>
  <si>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</si>
  <si>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</si>
  <si>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</si>
  <si>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</si>
  <si>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</si>
  <si>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</si>
  <si>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</si>
  <si>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</si>
  <si>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</si>
  <si>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</si>
  <si>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</si>
  <si>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</si>
  <si>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</si>
  <si>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</si>
  <si>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</si>
  <si>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</si>
  <si>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</si>
  <si>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</si>
  <si>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</si>
  <si>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</si>
  <si>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</si>
  <si>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</si>
  <si>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</si>
  <si>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</si>
  <si>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</si>
  <si>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</si>
  <si>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</si>
  <si>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</si>
  <si>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</si>
  <si>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</si>
  <si>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</si>
  <si>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</si>
  <si>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</si>
  <si>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</si>
  <si>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</si>
  <si>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</si>
  <si>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</si>
  <si>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</si>
  <si>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</si>
  <si>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</si>
  <si>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</si>
  <si>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</si>
  <si>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</si>
  <si>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</si>
  <si>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</si>
  <si>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</si>
  <si>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</si>
  <si>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</si>
  <si>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</si>
  <si>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</si>
  <si>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</si>
  <si>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</si>
  <si>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</si>
  <si>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</si>
  <si>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</si>
  <si>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</si>
  <si>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</si>
  <si>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</si>
  <si>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</si>
  <si>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</si>
  <si>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</si>
  <si>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</si>
  <si>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</si>
  <si>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</si>
  <si>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</si>
  <si>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</si>
  <si>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</si>
  <si>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</si>
  <si>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</si>
  <si>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</si>
  <si>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</si>
  <si>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</si>
  <si>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</si>
  <si>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</si>
  <si>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</si>
  <si>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</si>
  <si>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</si>
  <si>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</si>
  <si>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</si>
  <si>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</si>
  <si>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</si>
  <si>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</si>
  <si>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</si>
  <si>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</si>
  <si>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</si>
  <si>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</si>
  <si>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</si>
  <si>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</si>
  <si>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</si>
  <si>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</si>
  <si>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</si>
  <si>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</si>
  <si>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</si>
  <si>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</si>
  <si>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</si>
  <si>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</si>
  <si>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</si>
  <si>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</si>
  <si>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</si>
  <si>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</si>
  <si>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</si>
  <si>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</si>
  <si>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</si>
  <si>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</si>
  <si>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</si>
  <si>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</si>
  <si>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</si>
  <si>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</si>
  <si>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</si>
  <si>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</si>
  <si>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</si>
  <si>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</si>
  <si>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</si>
  <si>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</si>
  <si>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</si>
  <si>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</si>
  <si>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</si>
  <si>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</si>
  <si>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</si>
  <si>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</si>
  <si>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</si>
  <si>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</si>
  <si>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</si>
  <si>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</si>
  <si>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</si>
  <si>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</si>
  <si>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</si>
  <si>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</si>
  <si>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</si>
  <si>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</si>
  <si>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</si>
  <si>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</si>
  <si>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</si>
  <si>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</si>
  <si>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</si>
  <si>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</si>
  <si>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</si>
  <si>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</si>
  <si>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</si>
  <si>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</si>
  <si>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</si>
  <si>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</si>
  <si>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</si>
  <si>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</si>
  <si>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</si>
  <si>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</si>
  <si>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</si>
  <si>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</si>
  <si>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</si>
  <si>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</si>
  <si>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</si>
  <si>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</si>
  <si>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</si>
  <si>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</si>
  <si>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</si>
  <si>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</si>
  <si>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</si>
  <si>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</si>
  <si>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</si>
  <si>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</si>
  <si>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</si>
  <si>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</si>
  <si>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</si>
  <si>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</si>
  <si>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</si>
  <si>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</si>
  <si>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</si>
  <si>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</si>
  <si>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</si>
  <si>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</si>
  <si>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</si>
  <si>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</si>
  <si>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</si>
  <si>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</si>
  <si>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</si>
  <si>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</si>
  <si>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</si>
  <si>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</si>
  <si>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</si>
  <si>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</si>
  <si>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</si>
  <si>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</si>
  <si>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</si>
  <si>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</si>
  <si>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</si>
  <si>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</si>
  <si>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</si>
  <si>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</si>
  <si>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</si>
  <si>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</si>
  <si>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</si>
  <si>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</si>
  <si>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</si>
  <si>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</si>
  <si>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</si>
  <si>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</si>
  <si>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</si>
  <si>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</si>
  <si>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</si>
  <si>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</si>
  <si>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</si>
  <si>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</si>
  <si>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</si>
  <si>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</si>
  <si>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</si>
  <si>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</si>
  <si>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</si>
  <si>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</si>
  <si>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</si>
  <si>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</si>
  <si>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</si>
  <si>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</si>
  <si>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</si>
  <si>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</si>
  <si>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</si>
  <si>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</si>
  <si>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</si>
  <si>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</si>
  <si>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</si>
  <si>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</si>
  <si>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</si>
  <si>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</si>
  <si>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</si>
  <si>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</si>
  <si>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</si>
  <si>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</si>
  <si>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</si>
  <si>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</si>
  <si>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</si>
  <si>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</si>
  <si>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</si>
  <si>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</si>
  <si>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</si>
  <si>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</si>
  <si>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</si>
  <si>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</si>
  <si>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</si>
  <si>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</si>
  <si>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</si>
  <si>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</si>
  <si>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</si>
  <si>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</si>
  <si>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</si>
  <si>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</si>
  <si>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</si>
  <si>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</si>
  <si>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</si>
  <si>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</si>
  <si>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</si>
  <si>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</si>
  <si>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</si>
  <si>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</si>
  <si>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</si>
  <si>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</si>
  <si>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</si>
  <si>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</si>
  <si>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</si>
  <si>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</si>
  <si>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</si>
  <si>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</si>
  <si>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</si>
  <si>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</si>
  <si>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</si>
  <si>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</si>
  <si>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</si>
  <si>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</si>
  <si>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</si>
  <si>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</si>
  <si>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</si>
  <si>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</si>
  <si>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</si>
  <si>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</si>
  <si>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</si>
  <si>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</si>
  <si>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</si>
  <si>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</si>
  <si>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</si>
  <si>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</si>
  <si>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</si>
  <si>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</si>
  <si>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</si>
  <si>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</si>
  <si>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</si>
  <si>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</si>
  <si>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</si>
  <si>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</si>
  <si>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</si>
  <si>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</si>
  <si>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</si>
  <si>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</si>
  <si>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</si>
  <si>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</si>
  <si>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</si>
  <si>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</si>
  <si>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</si>
  <si>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</si>
  <si>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</si>
  <si>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</si>
  <si>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</si>
  <si>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</si>
  <si>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</si>
  <si>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</si>
  <si>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</si>
  <si>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</si>
  <si>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</si>
  <si>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</si>
  <si>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</si>
  <si>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</si>
  <si>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</si>
  <si>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</si>
  <si>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</si>
  <si>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</si>
  <si>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</si>
  <si>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</si>
  <si>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</si>
  <si>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</si>
  <si>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</si>
  <si>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</si>
  <si>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</si>
  <si>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</si>
  <si>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</si>
  <si>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</si>
  <si>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</si>
  <si>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</si>
  <si>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</si>
  <si>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</si>
  <si>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</si>
  <si>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</si>
  <si>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</si>
  <si>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</si>
  <si>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</si>
  <si>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</si>
  <si>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</si>
  <si>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</si>
  <si>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</si>
  <si>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</si>
  <si>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</si>
  <si>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</si>
  <si>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</si>
  <si>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</si>
  <si>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</si>
  <si>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</si>
  <si>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</si>
  <si>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</si>
  <si>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</si>
  <si>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</si>
  <si>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</si>
  <si>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</si>
  <si>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</si>
  <si>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</si>
  <si>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</si>
  <si>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</si>
  <si>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</si>
  <si>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</si>
  <si>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</si>
  <si>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</si>
  <si>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</si>
  <si>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</si>
  <si>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</si>
  <si>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</si>
  <si>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</si>
  <si>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</si>
  <si>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</si>
  <si>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</si>
  <si>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</si>
  <si>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</si>
  <si>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</si>
  <si>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</si>
  <si>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</si>
  <si>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</si>
  <si>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</si>
  <si>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</si>
  <si>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</si>
  <si>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</si>
  <si>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</si>
  <si>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</si>
  <si>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</si>
  <si>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</si>
  <si>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</si>
  <si>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</si>
  <si>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</si>
  <si>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</si>
  <si>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</si>
  <si>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</si>
  <si>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</si>
  <si>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</si>
  <si>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</si>
  <si>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</si>
  <si>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</si>
  <si>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</si>
  <si>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</si>
  <si>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</si>
  <si>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</si>
  <si>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</si>
  <si>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</si>
  <si>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</si>
  <si>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</si>
  <si>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</si>
  <si>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</si>
  <si>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</si>
  <si>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</si>
  <si>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</si>
  <si>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</si>
  <si>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</si>
  <si>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</si>
  <si>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</si>
  <si>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</si>
  <si>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</si>
  <si>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</si>
  <si>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</si>
  <si>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</si>
  <si>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</si>
  <si>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</si>
  <si>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</si>
  <si>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</si>
  <si>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</si>
  <si>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</si>
  <si>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</si>
  <si>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</si>
  <si>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</si>
  <si>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</si>
  <si>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</si>
  <si>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</si>
  <si>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</si>
  <si>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</si>
  <si>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</si>
  <si>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</si>
  <si>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</si>
  <si>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</si>
  <si>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</si>
  <si>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</si>
  <si>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</si>
  <si>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</si>
  <si>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</si>
  <si>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</si>
  <si>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</si>
  <si>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</si>
  <si>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</si>
  <si>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</si>
  <si>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</si>
  <si>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</si>
  <si>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</si>
  <si>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</si>
  <si>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</si>
  <si>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</si>
  <si>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</si>
  <si>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</si>
  <si>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</si>
  <si>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</si>
  <si>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</si>
  <si>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</si>
  <si>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</si>
  <si>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</si>
  <si>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</si>
  <si>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</si>
  <si>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</si>
  <si>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</si>
  <si>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</si>
  <si>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</si>
  <si>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</si>
  <si>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</si>
  <si>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</si>
  <si>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</si>
  <si>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</si>
  <si>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</si>
  <si>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</si>
  <si>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</si>
  <si>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</si>
  <si>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</si>
  <si>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</si>
  <si>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</si>
  <si>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</si>
  <si>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</si>
  <si>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</si>
  <si>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</si>
  <si>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</si>
  <si>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</si>
  <si>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</si>
  <si>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</si>
  <si>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</si>
  <si>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</si>
  <si>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</si>
  <si>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</si>
  <si>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</si>
  <si>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</si>
  <si>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</si>
  <si>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</si>
  <si>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</si>
  <si>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</si>
  <si>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</si>
  <si>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</si>
  <si>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</si>
  <si>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</si>
  <si>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</si>
  <si>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</si>
  <si>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</si>
  <si>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</si>
  <si>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</si>
  <si>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</si>
  <si>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</si>
  <si>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</si>
  <si>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</si>
  <si>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</si>
  <si>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</si>
  <si>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</si>
  <si>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</si>
  <si>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</si>
  <si>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</si>
  <si>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</si>
  <si>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</si>
  <si>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</si>
  <si>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</si>
  <si>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</si>
  <si>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</si>
  <si>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</si>
  <si>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</si>
  <si>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</si>
  <si>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</si>
  <si>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</si>
  <si>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</si>
  <si>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</si>
  <si>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</si>
  <si>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</si>
  <si>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</si>
  <si>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</si>
  <si>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</si>
  <si>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</si>
  <si>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</si>
  <si>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</si>
  <si>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</si>
  <si>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</si>
  <si>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</si>
  <si>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</si>
  <si>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</si>
  <si>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</si>
  <si>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</si>
  <si>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</si>
  <si>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</si>
  <si>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</si>
  <si>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</si>
  <si>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</si>
  <si>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</si>
  <si>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</si>
  <si>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</si>
  <si>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</si>
  <si>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</si>
  <si>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</si>
  <si>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</si>
  <si>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</si>
  <si>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</si>
  <si>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</si>
  <si>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</si>
  <si>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</si>
  <si>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</si>
  <si>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</si>
  <si>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</si>
  <si>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</si>
  <si>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</si>
  <si>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</si>
  <si>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</si>
  <si>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</si>
  <si>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</si>
  <si>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</si>
  <si>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</si>
  <si>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</si>
  <si>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</si>
  <si>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</si>
  <si>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</si>
  <si>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</si>
  <si>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</si>
  <si>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</si>
  <si>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</si>
  <si>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</si>
  <si>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</si>
  <si>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</si>
  <si>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</si>
  <si>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</si>
  <si>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</si>
  <si>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</si>
  <si>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</si>
  <si>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</si>
  <si>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</si>
  <si>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</si>
  <si>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</si>
  <si>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</si>
  <si>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</si>
  <si>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</si>
  <si>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</si>
  <si>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</si>
  <si>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</si>
  <si>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</si>
  <si>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</si>
  <si>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</si>
  <si>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</si>
  <si>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</si>
  <si>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</si>
  <si>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</si>
  <si>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</si>
  <si>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</si>
  <si>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</si>
  <si>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</si>
  <si>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</si>
  <si>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</si>
  <si>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</si>
  <si>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</si>
  <si>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</si>
  <si>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</si>
  <si>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</si>
  <si>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</si>
  <si>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</si>
  <si>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</si>
  <si>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</si>
  <si>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</si>
  <si>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</si>
  <si>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</si>
  <si>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</si>
  <si>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</si>
  <si>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</si>
  <si>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</si>
  <si>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</si>
  <si>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</si>
  <si>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</si>
  <si>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</si>
  <si>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</si>
  <si>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</si>
  <si>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</si>
  <si>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</si>
  <si>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</si>
  <si>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</si>
  <si>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</si>
  <si>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</si>
  <si>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</si>
  <si>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</si>
  <si>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</si>
  <si>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</si>
  <si>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</si>
  <si>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</si>
  <si>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</si>
  <si>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</si>
  <si>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</si>
  <si>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</si>
  <si>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</si>
  <si>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</si>
  <si>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</si>
  <si>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</si>
  <si>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</si>
  <si>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</si>
  <si>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</si>
  <si>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</si>
  <si>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</si>
  <si>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</si>
  <si>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</si>
  <si>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</si>
  <si>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</si>
  <si>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</si>
  <si>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</si>
  <si>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</si>
  <si>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</si>
  <si>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</si>
  <si>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</si>
  <si>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</si>
  <si>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</si>
  <si>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</si>
  <si>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</si>
  <si>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</si>
  <si>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</si>
  <si>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</si>
  <si>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</si>
  <si>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</si>
  <si>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</si>
  <si>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</si>
  <si>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</si>
  <si>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</si>
  <si>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</si>
  <si>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</si>
  <si>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</si>
  <si>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</si>
  <si>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</si>
  <si>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</si>
  <si>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</si>
  <si>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</si>
  <si>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</si>
  <si>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</si>
  <si>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</si>
  <si>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</si>
  <si>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</si>
  <si>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</si>
  <si>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</si>
  <si>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</si>
  <si>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</si>
  <si>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</si>
  <si>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</si>
  <si>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</si>
  <si>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</si>
  <si>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</si>
  <si>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</si>
  <si>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</si>
  <si>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</si>
  <si>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</si>
  <si>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</si>
  <si>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</si>
  <si>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</si>
  <si>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</si>
  <si>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</si>
  <si>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</si>
  <si>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</si>
  <si>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</si>
  <si>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</si>
  <si>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</si>
  <si>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</si>
  <si>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</si>
  <si>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</si>
  <si>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</si>
  <si>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</si>
  <si>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</si>
  <si>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</si>
  <si>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</si>
  <si>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</si>
  <si>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</si>
  <si>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</si>
  <si>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</si>
  <si>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</si>
  <si>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</si>
  <si>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</si>
  <si>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</si>
  <si>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</si>
  <si>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</si>
  <si>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</si>
  <si>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</si>
  <si>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</si>
  <si>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</si>
  <si>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</si>
  <si>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</si>
  <si>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</si>
  <si>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</si>
  <si>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</si>
  <si>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</si>
  <si>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</si>
  <si>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</si>
  <si>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</si>
  <si>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</si>
  <si>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</si>
  <si>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</si>
  <si>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</si>
  <si>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</si>
  <si>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</si>
  <si>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</si>
  <si>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</si>
  <si>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</si>
  <si>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</si>
  <si>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</si>
  <si>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</si>
  <si>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</si>
  <si>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</si>
  <si>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</si>
  <si>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</si>
  <si>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</si>
  <si>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</si>
  <si>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</si>
  <si>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</si>
  <si>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</si>
  <si>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</si>
  <si>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</si>
  <si>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</si>
  <si>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</si>
  <si>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</si>
  <si>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</si>
  <si>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</si>
  <si>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</si>
  <si>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</si>
  <si>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</si>
  <si>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</si>
  <si>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</si>
  <si>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</si>
  <si>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</si>
  <si>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</si>
  <si>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</si>
  <si>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</si>
  <si>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</si>
  <si>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</si>
  <si>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</si>
  <si>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</si>
  <si>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</si>
  <si>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</si>
  <si>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</si>
  <si>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</si>
  <si>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</si>
  <si>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</si>
  <si>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</si>
  <si>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</si>
  <si>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</si>
  <si>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</si>
  <si>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</si>
  <si>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</si>
  <si>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</si>
  <si>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</si>
  <si>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</si>
  <si>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</si>
  <si>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</si>
  <si>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</si>
  <si>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</si>
  <si>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</si>
  <si>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</si>
  <si>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</si>
  <si>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</si>
  <si>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</si>
  <si>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</si>
  <si>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</si>
  <si>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</si>
  <si>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</si>
  <si>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</si>
  <si>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</si>
  <si>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</si>
  <si>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</si>
  <si>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</si>
  <si>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</si>
  <si>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</si>
  <si>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</si>
  <si>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</si>
  <si>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</si>
  <si>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</si>
  <si>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</si>
  <si>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</si>
  <si>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</si>
  <si>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</si>
  <si>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</si>
  <si>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</si>
  <si>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</si>
  <si>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</si>
  <si>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</si>
  <si>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</si>
  <si>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</si>
  <si>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</si>
  <si>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</si>
  <si>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</si>
  <si>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</si>
  <si>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</si>
  <si>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</si>
  <si>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</si>
  <si>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</si>
  <si>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</si>
  <si>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</si>
  <si>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</si>
  <si>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</si>
  <si>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</si>
  <si>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</si>
  <si>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</si>
  <si>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</si>
  <si>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</si>
  <si>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</si>
  <si>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</si>
  <si>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</si>
  <si>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</si>
  <si>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</si>
  <si>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</si>
  <si>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</si>
  <si>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</si>
  <si>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</si>
  <si>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</si>
  <si>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</si>
  <si>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</si>
  <si>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</si>
  <si>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</si>
  <si>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</si>
  <si>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</si>
  <si>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</si>
  <si>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</si>
  <si>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</si>
  <si>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</si>
  <si>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</si>
  <si>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</si>
  <si>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</si>
  <si>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</si>
  <si>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</si>
  <si>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</si>
  <si>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</si>
  <si>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</si>
  <si>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</si>
  <si>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</si>
  <si>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</si>
  <si>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</si>
  <si>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</si>
  <si>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</si>
  <si>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</si>
  <si>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</si>
  <si>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</si>
  <si>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</si>
  <si>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</si>
  <si>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</si>
  <si>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</si>
  <si>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</si>
  <si>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</si>
  <si>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</si>
  <si>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</si>
  <si>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</si>
  <si>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</si>
  <si>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</si>
  <si>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</si>
  <si>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</si>
  <si>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</si>
  <si>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</si>
  <si>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</si>
  <si>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</si>
  <si>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</si>
  <si>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</si>
  <si>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</si>
  <si>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</si>
  <si>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</si>
  <si>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</si>
  <si>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</si>
  <si>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</si>
  <si>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</si>
  <si>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</si>
  <si>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</si>
  <si>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</si>
  <si>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</si>
  <si>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</si>
  <si>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</si>
  <si>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</si>
  <si>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</si>
  <si>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</si>
  <si>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</si>
  <si>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</si>
  <si>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</si>
  <si>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</si>
  <si>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</si>
  <si>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</si>
  <si>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</si>
  <si>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</si>
  <si>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</si>
  <si>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</si>
  <si>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</si>
  <si>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</si>
  <si>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</si>
  <si>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</si>
  <si>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</si>
  <si>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</si>
  <si>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</si>
  <si>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</si>
  <si>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</si>
  <si>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</si>
  <si>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</si>
  <si>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</si>
  <si>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</si>
  <si>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</si>
  <si>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</si>
  <si>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</si>
  <si>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</si>
  <si>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</si>
  <si>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</si>
  <si>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</si>
  <si>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</si>
  <si>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</si>
  <si>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</si>
  <si>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</si>
  <si>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</si>
  <si>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</si>
  <si>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</si>
  <si>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</si>
  <si>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</si>
  <si>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</si>
  <si>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</si>
  <si>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</si>
  <si>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</si>
  <si>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</si>
  <si>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</si>
  <si>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</si>
  <si>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</si>
  <si>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</si>
  <si>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</si>
  <si>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</si>
  <si>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</si>
  <si>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</si>
  <si>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</si>
  <si>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</si>
  <si>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</si>
  <si>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</si>
  <si>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</si>
  <si>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</si>
  <si>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</si>
  <si>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</si>
  <si>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</si>
  <si>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</si>
  <si>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</si>
  <si>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</si>
  <si>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</si>
  <si>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</si>
  <si>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</si>
  <si>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</si>
  <si>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</si>
  <si>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</si>
  <si>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</si>
  <si>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</si>
  <si>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</si>
  <si>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</si>
  <si>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</si>
  <si>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</si>
  <si>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</si>
  <si>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</si>
  <si>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</si>
  <si>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</si>
  <si>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</si>
  <si>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</si>
  <si>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</si>
  <si>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</si>
  <si>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</si>
  <si>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</si>
  <si>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</si>
  <si>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</si>
  <si>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</si>
  <si>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</si>
  <si>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</si>
  <si>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</si>
  <si>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</si>
  <si>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</si>
  <si>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</si>
  <si>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</si>
  <si>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</si>
  <si>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</si>
  <si>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</si>
  <si>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</si>
  <si>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</si>
  <si>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</si>
  <si>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</si>
  <si>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</si>
  <si>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</si>
  <si>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</si>
  <si>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</si>
  <si>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</si>
  <si>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</si>
  <si>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</si>
  <si>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</si>
  <si>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</si>
  <si>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</si>
  <si>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</si>
  <si>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</si>
  <si>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</si>
  <si>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</si>
  <si>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</si>
  <si>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</si>
  <si>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</si>
  <si>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</si>
  <si>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</si>
  <si>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</si>
  <si>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</si>
  <si>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</si>
  <si>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</si>
  <si>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</si>
  <si>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</si>
  <si>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</si>
  <si>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</si>
  <si>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</si>
  <si>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</si>
  <si>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</si>
  <si>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</si>
  <si>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</si>
  <si>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</si>
  <si>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</si>
  <si>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</si>
  <si>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</si>
  <si>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</si>
  <si>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</si>
  <si>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</si>
  <si>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</si>
  <si>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</si>
  <si>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</si>
  <si>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</si>
  <si>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</si>
  <si>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</si>
  <si>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</si>
  <si>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</si>
  <si>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</si>
  <si>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</si>
  <si>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</si>
  <si>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</si>
  <si>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</si>
  <si>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</si>
  <si>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</si>
  <si>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</si>
  <si>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</si>
  <si>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</si>
  <si>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</si>
  <si>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</si>
  <si>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</si>
  <si>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</si>
  <si>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</si>
  <si>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</si>
  <si>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</si>
  <si>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</si>
  <si>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</si>
  <si>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</si>
  <si>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</si>
  <si>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</si>
  <si>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</si>
  <si>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</si>
  <si>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</si>
  <si>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</si>
  <si>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</si>
  <si>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</si>
  <si>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</si>
  <si>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</si>
  <si>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</si>
  <si>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</si>
  <si>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</si>
  <si>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</si>
  <si>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</si>
  <si>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</si>
  <si>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</si>
  <si>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</si>
  <si>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</si>
  <si>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</si>
  <si>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</si>
  <si>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</si>
  <si>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</si>
  <si>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</si>
  <si>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</si>
  <si>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</si>
  <si>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</si>
  <si>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</si>
  <si>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</si>
  <si>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</si>
  <si>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</si>
  <si>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</si>
  <si>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</si>
  <si>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</si>
  <si>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</si>
  <si>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</si>
  <si>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</si>
  <si>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</si>
  <si>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</si>
  <si>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</si>
  <si>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</si>
  <si>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</si>
  <si>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</si>
  <si>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</si>
  <si>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</si>
  <si>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</si>
  <si>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</si>
  <si>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</si>
  <si>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</si>
  <si>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</si>
  <si>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</si>
  <si>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</si>
  <si>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</si>
  <si>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</si>
  <si>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</si>
  <si>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</si>
  <si>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</si>
  <si>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</si>
  <si>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</si>
  <si>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</si>
  <si>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</si>
  <si>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</si>
  <si>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</si>
  <si>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</si>
  <si>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</si>
  <si>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</si>
  <si>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</si>
  <si>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</si>
  <si>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</si>
  <si>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</si>
  <si>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</si>
  <si>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</si>
  <si>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</si>
  <si>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</si>
  <si>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</si>
  <si>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</si>
  <si>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</si>
  <si>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</si>
  <si>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</si>
  <si>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</si>
  <si>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</si>
  <si>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</si>
  <si>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</si>
  <si>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</si>
  <si>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</si>
  <si>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</si>
  <si>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</si>
  <si>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</si>
  <si>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</si>
  <si>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</si>
  <si>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</si>
  <si>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</si>
  <si>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</si>
  <si>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</si>
  <si>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</si>
  <si>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</si>
  <si>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</si>
  <si>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</si>
  <si>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</si>
  <si>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</si>
  <si>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</si>
  <si>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</si>
  <si>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</si>
  <si>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</si>
  <si>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</si>
  <si>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</si>
  <si>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</si>
  <si>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</si>
  <si>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</si>
  <si>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</si>
  <si>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</si>
  <si>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</si>
  <si>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</si>
  <si>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</si>
  <si>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</si>
  <si>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</si>
  <si>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</si>
  <si>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</si>
  <si>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</si>
  <si>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</si>
  <si>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</si>
  <si>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</si>
  <si>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</si>
  <si>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</si>
  <si>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</si>
  <si>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</si>
  <si>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</si>
  <si>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</si>
  <si>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</si>
  <si>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</si>
  <si>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</si>
  <si>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</si>
  <si>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</si>
  <si>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</si>
  <si>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</si>
  <si>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</si>
  <si>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</si>
  <si>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</si>
  <si>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</si>
  <si>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</si>
  <si>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</si>
  <si>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</si>
  <si>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</si>
  <si>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</si>
  <si>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</si>
  <si>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</si>
  <si>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</si>
  <si>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</si>
  <si>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</si>
  <si>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</si>
  <si>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</si>
  <si>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</si>
  <si>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</si>
  <si>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</si>
  <si>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</si>
  <si>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</si>
  <si>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</si>
  <si>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</si>
  <si>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</si>
  <si>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</si>
  <si>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</si>
  <si>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</si>
  <si>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</si>
  <si>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</si>
  <si>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</si>
  <si>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</si>
  <si>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</si>
  <si>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</si>
  <si>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</si>
  <si>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</si>
  <si>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</si>
  <si>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</si>
  <si>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</si>
  <si>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</si>
  <si>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</si>
  <si>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</si>
  <si>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</si>
  <si>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</si>
  <si>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</si>
  <si>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</si>
  <si>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</si>
  <si>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</si>
  <si>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</si>
  <si>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</si>
  <si>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</si>
  <si>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</si>
  <si>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</si>
  <si>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</si>
  <si>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</si>
  <si>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</si>
  <si>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</si>
  <si>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</si>
  <si>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</si>
  <si>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</si>
  <si>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</si>
  <si>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</si>
  <si>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</si>
  <si>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</si>
  <si>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</si>
  <si>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</si>
  <si>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</si>
  <si>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</si>
  <si>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</si>
  <si>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</si>
  <si>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</si>
  <si>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</si>
  <si>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</si>
  <si>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</si>
  <si>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</si>
  <si>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</si>
  <si>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</si>
  <si>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</si>
  <si>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</si>
  <si>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</si>
  <si>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</si>
  <si>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</si>
  <si>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</si>
  <si>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</si>
  <si>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</si>
  <si>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</si>
  <si>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</si>
  <si>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</si>
  <si>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</si>
  <si>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</si>
  <si>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</si>
  <si>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</si>
  <si>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</si>
  <si>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</si>
  <si>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</si>
  <si>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</si>
  <si>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</si>
  <si>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</si>
  <si>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</si>
  <si>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</si>
  <si>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</si>
  <si>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</si>
  <si>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</si>
  <si>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</si>
  <si>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</si>
  <si>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</si>
  <si>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</si>
  <si>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</si>
  <si>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</si>
  <si>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</si>
  <si>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</si>
  <si>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</si>
  <si>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</si>
  <si>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</si>
  <si>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</si>
  <si>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</si>
  <si>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</si>
  <si>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</si>
  <si>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</si>
  <si>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</si>
  <si>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</si>
  <si>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</si>
  <si>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</si>
  <si>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</si>
  <si>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</si>
  <si>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</si>
  <si>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</si>
  <si>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</si>
  <si>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</si>
  <si>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</si>
  <si>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</si>
  <si>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</si>
  <si>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</si>
  <si>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</si>
  <si>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</si>
  <si>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</si>
  <si>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</si>
  <si>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</si>
  <si>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</si>
  <si>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</si>
  <si>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</si>
  <si>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</si>
  <si>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</si>
  <si>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</si>
  <si>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</si>
  <si>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</si>
  <si>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</si>
  <si>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</si>
  <si>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</si>
  <si>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</si>
  <si>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</si>
  <si>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</si>
  <si>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</si>
  <si>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</si>
  <si>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</si>
  <si>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</si>
  <si>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</si>
  <si>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</si>
  <si>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</si>
  <si>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</si>
  <si>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</si>
  <si>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</si>
  <si>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</si>
  <si>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</si>
  <si>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</si>
  <si>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</si>
  <si>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</si>
  <si>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</si>
  <si>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</si>
  <si>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</si>
  <si>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</si>
  <si>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</si>
  <si>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</si>
  <si>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</si>
  <si>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</si>
  <si>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</si>
  <si>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</si>
  <si>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</si>
  <si>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</si>
  <si>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</si>
  <si>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</si>
  <si>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</si>
  <si>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</si>
  <si>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</si>
  <si>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</si>
  <si>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</si>
  <si>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</si>
  <si>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</si>
  <si>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</si>
  <si>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</si>
  <si>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</si>
  <si>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</si>
  <si>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</si>
  <si>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</si>
  <si>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</si>
  <si>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</si>
  <si>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</si>
  <si>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</si>
  <si>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</si>
  <si>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</si>
  <si>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</si>
  <si>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</si>
  <si>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</si>
  <si>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</si>
  <si>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</si>
  <si>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</si>
  <si>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</si>
  <si>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</si>
  <si>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</si>
  <si>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</si>
  <si>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</si>
  <si>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</si>
  <si>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</si>
  <si>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</si>
  <si>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</si>
  <si>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</si>
  <si>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</si>
  <si>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</si>
  <si>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</si>
  <si>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</si>
  <si>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</si>
  <si>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</si>
  <si>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</si>
  <si>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</si>
  <si>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</si>
  <si>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</si>
  <si>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</si>
  <si>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</si>
  <si>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</si>
  <si>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</si>
  <si>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</si>
  <si>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</si>
  <si>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</si>
  <si>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</si>
  <si>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</si>
  <si>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</si>
  <si>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</si>
  <si>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</si>
  <si>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</si>
  <si>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</si>
  <si>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</si>
  <si>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</si>
  <si>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</si>
  <si>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</si>
  <si>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</si>
  <si>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</si>
  <si>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</si>
  <si>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</si>
  <si>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</si>
  <si>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</si>
  <si>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</si>
  <si>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</si>
  <si>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</si>
  <si>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</si>
  <si>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</si>
  <si>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</si>
  <si>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</si>
  <si>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</si>
  <si>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</si>
  <si>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</si>
  <si>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</si>
  <si>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</si>
  <si>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</si>
  <si>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</si>
  <si>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</si>
  <si>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</si>
  <si>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</si>
  <si>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</si>
  <si>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</si>
  <si>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</si>
  <si>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</si>
  <si>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</si>
  <si>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</si>
  <si>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</si>
  <si>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</si>
  <si>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</si>
  <si>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</si>
  <si>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</si>
  <si>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</si>
  <si>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</si>
  <si>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</si>
  <si>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</si>
  <si>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</si>
  <si>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</si>
  <si>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</si>
  <si>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</si>
  <si>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</si>
  <si>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</si>
  <si>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</si>
  <si>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</si>
  <si>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</si>
  <si>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</si>
  <si>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</si>
  <si>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</si>
  <si>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</si>
  <si>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</si>
  <si>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</si>
  <si>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</si>
  <si>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</si>
  <si>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</si>
  <si>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</si>
  <si>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</si>
  <si>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</si>
  <si>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</si>
  <si>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</si>
  <si>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</si>
  <si>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</si>
  <si>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</si>
  <si>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</si>
  <si>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</si>
  <si>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</si>
  <si>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</si>
  <si>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</si>
  <si>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</si>
  <si>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</si>
  <si>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</si>
  <si>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</si>
  <si>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</si>
  <si>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</si>
  <si>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</si>
  <si>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</si>
  <si>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</si>
  <si>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</si>
  <si>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</si>
  <si>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</si>
  <si>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</si>
  <si>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</si>
  <si>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</si>
  <si>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</si>
  <si>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</si>
  <si>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</si>
  <si>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</si>
  <si>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</si>
  <si>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</si>
  <si>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</si>
  <si>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</si>
  <si>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</si>
  <si>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</si>
  <si>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</si>
  <si>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</si>
  <si>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</si>
  <si>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</si>
  <si>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</si>
  <si>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</si>
  <si>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</si>
  <si>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</si>
  <si>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</si>
  <si>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</si>
  <si>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</si>
  <si>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</si>
  <si>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</si>
  <si>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</si>
  <si>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</si>
  <si>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</si>
  <si>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</si>
  <si>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</si>
  <si>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</si>
  <si>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</si>
  <si>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</si>
  <si>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</si>
  <si>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</si>
  <si>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</si>
  <si>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</si>
  <si>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</si>
  <si>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</si>
  <si>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</si>
  <si>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</si>
  <si>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</si>
  <si>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</si>
  <si>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</si>
  <si>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</si>
  <si>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</si>
  <si>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</si>
  <si>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</si>
  <si>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</si>
  <si>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</si>
  <si>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</si>
  <si>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</si>
  <si>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</si>
  <si>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</si>
  <si>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</si>
  <si>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</si>
  <si>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</si>
  <si>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</si>
  <si>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</si>
  <si>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</si>
  <si>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</si>
  <si>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</si>
  <si>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</si>
  <si>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</si>
  <si>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</si>
  <si>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</si>
  <si>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</si>
  <si>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</si>
  <si>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</si>
  <si>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</si>
  <si>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</si>
  <si>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</si>
  <si>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</si>
  <si>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</si>
  <si>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</si>
  <si>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</si>
  <si>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</si>
  <si>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</si>
  <si>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</si>
  <si>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</si>
  <si>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</si>
  <si>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</si>
  <si>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</si>
  <si>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</si>
  <si>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</si>
  <si>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</si>
  <si>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</si>
  <si>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</si>
  <si>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</si>
  <si>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</si>
  <si>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</si>
  <si>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</si>
  <si>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</si>
  <si>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</si>
  <si>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</si>
  <si>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</si>
  <si>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</si>
  <si>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</si>
  <si>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</si>
  <si>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</si>
  <si>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</si>
  <si>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</si>
  <si>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</si>
  <si>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</si>
  <si>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</si>
  <si>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</si>
  <si>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</si>
  <si>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</si>
  <si>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</si>
  <si>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</si>
  <si>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</si>
  <si>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</si>
  <si>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</si>
  <si>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</si>
  <si>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</si>
  <si>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</si>
  <si>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</si>
  <si>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</si>
  <si>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</si>
  <si>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</si>
  <si>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</si>
  <si>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</si>
  <si>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</si>
  <si>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</si>
  <si>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</si>
  <si>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</si>
  <si>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</si>
  <si>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</si>
  <si>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</si>
  <si>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</si>
  <si>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</si>
  <si>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</si>
  <si>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</si>
  <si>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</si>
  <si>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</si>
  <si>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</si>
  <si>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</si>
  <si>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</si>
  <si>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</si>
  <si>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</si>
  <si>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</si>
  <si>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</si>
  <si>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</si>
  <si>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</si>
  <si>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</si>
  <si>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</si>
  <si>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</si>
  <si>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</si>
  <si>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</si>
  <si>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</si>
  <si>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</si>
  <si>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</si>
  <si>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</si>
  <si>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</si>
  <si>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</si>
  <si>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</si>
  <si>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</si>
  <si>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</si>
  <si>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</si>
  <si>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</si>
  <si>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</si>
  <si>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</si>
  <si>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</si>
  <si>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</si>
  <si>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</si>
  <si>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</si>
  <si>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</si>
  <si>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</si>
  <si>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</si>
  <si>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</si>
  <si>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</si>
  <si>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</si>
  <si>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</si>
  <si>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</si>
  <si>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</si>
  <si>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</si>
  <si>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</si>
  <si>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</si>
  <si>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</si>
  <si>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</si>
  <si>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</si>
  <si>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</si>
  <si>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</si>
  <si>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</si>
  <si>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</si>
  <si>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</si>
  <si>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</si>
  <si>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</si>
  <si>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</si>
  <si>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</si>
  <si>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</si>
  <si>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</si>
  <si>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</si>
  <si>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</si>
  <si>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</si>
  <si>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</si>
  <si>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</si>
  <si>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</si>
  <si>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</si>
  <si>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</si>
  <si>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</si>
  <si>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</si>
  <si>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</si>
  <si>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</si>
  <si>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</si>
  <si>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</si>
  <si>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</si>
  <si>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</si>
  <si>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</si>
  <si>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</si>
  <si>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</si>
  <si>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</si>
  <si>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</si>
  <si>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</si>
  <si>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</si>
  <si>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</si>
  <si>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</si>
  <si>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</si>
  <si>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</si>
  <si>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</si>
  <si>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</si>
  <si>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</si>
  <si>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</si>
  <si>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</si>
  <si>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</si>
  <si>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</si>
  <si>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</si>
  <si>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</si>
  <si>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</si>
  <si>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</si>
  <si>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</si>
  <si>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</si>
  <si>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</si>
  <si>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</si>
  <si>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</si>
  <si>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</si>
  <si>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</si>
  <si>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</si>
  <si>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</si>
  <si>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</si>
  <si>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</si>
  <si>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</si>
  <si>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</si>
  <si>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</si>
  <si>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</si>
  <si>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</si>
  <si>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</si>
  <si>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</si>
  <si>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</si>
  <si>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</si>
  <si>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</si>
  <si>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</si>
  <si>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</si>
  <si>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</si>
  <si>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</si>
  <si>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</si>
  <si>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</si>
  <si>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</si>
  <si>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</si>
  <si>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</si>
  <si>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</si>
  <si>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</si>
  <si>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</si>
  <si>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</si>
  <si>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</si>
  <si>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</si>
  <si>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</si>
  <si>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</si>
  <si>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</si>
  <si>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</si>
  <si>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</si>
  <si>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</si>
  <si>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</si>
  <si>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</si>
  <si>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</si>
  <si>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</si>
  <si>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</si>
  <si>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</si>
  <si>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</si>
  <si>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</si>
  <si>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</si>
  <si>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</si>
  <si>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</si>
  <si>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</si>
  <si>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</si>
  <si>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</si>
  <si>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</si>
  <si>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</si>
  <si>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</si>
  <si>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</si>
  <si>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</si>
  <si>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</si>
  <si>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</si>
  <si>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</si>
  <si>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</si>
  <si>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</si>
  <si>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</si>
  <si>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</si>
  <si>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</si>
  <si>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</si>
  <si>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</si>
  <si>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</si>
  <si>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</si>
  <si>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</si>
  <si>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</si>
  <si>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</si>
  <si>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</si>
  <si>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</si>
  <si>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</si>
  <si>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</si>
  <si>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</si>
  <si>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</si>
  <si>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</si>
  <si>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</si>
  <si>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</si>
  <si>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</si>
  <si>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</si>
  <si>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</si>
  <si>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</si>
  <si>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</si>
  <si>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</si>
  <si>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</si>
  <si>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</si>
  <si>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</si>
  <si>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</si>
  <si>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</si>
  <si>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</si>
  <si>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</si>
  <si>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</si>
  <si>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</si>
  <si>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</si>
  <si>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</si>
  <si>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</si>
  <si>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</si>
  <si>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</si>
  <si>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</si>
  <si>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</si>
  <si>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</si>
  <si>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</si>
  <si>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</si>
  <si>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</si>
  <si>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</si>
  <si>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</si>
  <si>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</si>
  <si>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</si>
  <si>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</si>
  <si>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</si>
  <si>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</si>
  <si>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</si>
  <si>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</si>
  <si>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</si>
  <si>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</si>
  <si>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</si>
  <si>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</si>
  <si>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</si>
  <si>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</si>
  <si>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</si>
  <si>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</si>
  <si>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</si>
  <si>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</si>
  <si>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</si>
  <si>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</si>
  <si>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</si>
  <si>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</si>
  <si>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</si>
  <si>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</si>
  <si>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</si>
  <si>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</si>
  <si>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</si>
  <si>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</si>
  <si>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</si>
  <si>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</si>
  <si>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</si>
  <si>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</si>
  <si>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</si>
  <si>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</si>
  <si>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</si>
  <si>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</si>
  <si>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</si>
  <si>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</si>
  <si>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</si>
  <si>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</si>
  <si>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</si>
  <si>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</si>
  <si>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</si>
  <si>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</si>
  <si>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</si>
  <si>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</si>
  <si>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</si>
  <si>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</si>
  <si>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</si>
  <si>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</si>
  <si>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</si>
  <si>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</si>
  <si>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</si>
  <si>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</si>
  <si>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</si>
  <si>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</si>
  <si>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</si>
  <si>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</si>
  <si>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</si>
  <si>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</si>
  <si>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</si>
  <si>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</si>
  <si>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</si>
  <si>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</si>
  <si>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</si>
  <si>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</si>
  <si>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</si>
  <si>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</si>
  <si>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</si>
  <si>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</si>
  <si>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</si>
  <si>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</si>
  <si>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</si>
  <si>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</si>
  <si>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</si>
  <si>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</si>
  <si>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</si>
  <si>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</si>
  <si>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</si>
  <si>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</si>
  <si>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</si>
  <si>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</si>
  <si>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</si>
  <si>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</si>
  <si>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</si>
  <si>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</si>
  <si>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</si>
  <si>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</si>
  <si>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</si>
  <si>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</si>
  <si>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</si>
  <si>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</si>
  <si>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</si>
  <si>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</si>
  <si>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</si>
  <si>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</si>
  <si>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</si>
  <si>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</si>
  <si>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</si>
  <si>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</si>
  <si>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</si>
  <si>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</si>
  <si>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</si>
  <si>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</si>
  <si>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</si>
  <si>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</si>
  <si>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</si>
  <si>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</si>
  <si>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</si>
  <si>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</si>
  <si>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</si>
  <si>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</si>
  <si>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</si>
  <si>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</si>
  <si>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</si>
  <si>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</si>
  <si>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</si>
  <si>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</si>
  <si>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</si>
  <si>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</si>
  <si>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</si>
  <si>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</si>
  <si>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</si>
  <si>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</si>
  <si>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</si>
  <si>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</si>
  <si>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</si>
  <si>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</si>
  <si>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</si>
  <si>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</si>
  <si>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</si>
  <si>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</si>
  <si>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</si>
  <si>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</si>
  <si>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</si>
  <si>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</si>
  <si>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</si>
  <si>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</si>
  <si>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</si>
  <si>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</si>
  <si>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</si>
  <si>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</si>
  <si>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</si>
  <si>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</si>
  <si>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</si>
  <si>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</si>
  <si>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</si>
  <si>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</si>
  <si>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</si>
  <si>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</si>
  <si>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</si>
  <si>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</si>
  <si>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</si>
  <si>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</si>
  <si>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</si>
  <si>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</si>
  <si>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</si>
  <si>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</si>
  <si>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</si>
  <si>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</si>
  <si>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</si>
  <si>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</si>
  <si>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</si>
  <si>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</si>
  <si>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</si>
  <si>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</si>
  <si>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</si>
  <si>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</si>
  <si>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</si>
  <si>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</si>
  <si>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</si>
  <si>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</si>
  <si>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</si>
  <si>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</si>
  <si>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</si>
  <si>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</si>
  <si>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</si>
  <si>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</si>
  <si>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</si>
  <si>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</si>
  <si>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</si>
  <si>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</si>
  <si>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</si>
  <si>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</si>
  <si>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</si>
  <si>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</si>
  <si>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</si>
  <si>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</si>
  <si>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</si>
  <si>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</si>
  <si>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</si>
  <si>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</si>
  <si>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</si>
  <si>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</si>
  <si>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</si>
  <si>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</si>
  <si>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</si>
  <si>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</si>
  <si>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</si>
  <si>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</si>
  <si>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</si>
  <si>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</si>
  <si>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</si>
  <si>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</si>
  <si>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</si>
  <si>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</si>
  <si>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</si>
  <si>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</si>
  <si>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</si>
  <si>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</si>
  <si>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</si>
  <si>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</si>
  <si>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</si>
  <si>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</si>
  <si>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</si>
  <si>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</si>
  <si>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</si>
  <si>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</si>
  <si>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</si>
  <si>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</si>
  <si>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</si>
  <si>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</si>
  <si>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</si>
  <si>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</si>
  <si>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</si>
  <si>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</si>
  <si>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</si>
  <si>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</si>
  <si>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</si>
  <si>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</si>
  <si>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</si>
  <si>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</si>
  <si>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</si>
  <si>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</si>
  <si>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</si>
  <si>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</si>
  <si>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</si>
  <si>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</si>
  <si>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</si>
  <si>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</si>
  <si>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</si>
  <si>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</si>
  <si>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</si>
  <si>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</si>
  <si>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</si>
  <si>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</si>
  <si>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</si>
  <si>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</si>
  <si>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</si>
  <si>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</si>
  <si>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</si>
  <si>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</si>
  <si>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</si>
  <si>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</si>
  <si>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</si>
  <si>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</si>
  <si>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</si>
  <si>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</si>
  <si>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</si>
  <si>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</si>
  <si>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</si>
  <si>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</si>
  <si>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</si>
  <si>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</si>
  <si>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</si>
  <si>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</si>
  <si>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</si>
  <si>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</si>
  <si>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</si>
  <si>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</si>
  <si>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</si>
  <si>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</si>
  <si>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</si>
  <si>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</si>
  <si>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</si>
  <si>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</si>
  <si>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</si>
  <si>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</si>
  <si>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</si>
  <si>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</si>
  <si>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</si>
  <si>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</si>
  <si>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</si>
  <si>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</si>
  <si>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</si>
  <si>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</si>
  <si>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</si>
  <si>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</si>
  <si>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</si>
  <si>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</si>
  <si>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</si>
  <si>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</si>
  <si>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</si>
  <si>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</si>
  <si>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</si>
  <si>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</si>
  <si>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</si>
  <si>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</si>
  <si>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</si>
  <si>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</si>
  <si>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</si>
  <si>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</si>
  <si>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</si>
  <si>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</si>
  <si>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</si>
  <si>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</si>
  <si>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</si>
  <si>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</si>
  <si>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</si>
  <si>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</si>
  <si>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</si>
  <si>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</si>
  <si>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</si>
  <si>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</si>
  <si>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</si>
  <si>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</si>
  <si>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</si>
  <si>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</si>
  <si>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</si>
  <si>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</si>
  <si>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</si>
  <si>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</si>
  <si>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</si>
  <si>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</si>
  <si>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</si>
  <si>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</si>
  <si>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</si>
  <si>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</si>
  <si>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</si>
  <si>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</si>
  <si>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</si>
  <si>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</si>
  <si>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</si>
  <si>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</si>
  <si>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</si>
  <si>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</si>
  <si>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</si>
  <si>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</si>
  <si>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</si>
  <si>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</si>
  <si>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</si>
  <si>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</si>
  <si>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</si>
  <si>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</si>
  <si>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</si>
  <si>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</si>
  <si>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</si>
  <si>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</si>
  <si>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</si>
  <si>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</si>
  <si>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</si>
  <si>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</si>
  <si>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</si>
  <si>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</si>
  <si>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</si>
  <si>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</si>
  <si>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</si>
  <si>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</si>
  <si>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</si>
  <si>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</si>
  <si>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</si>
  <si>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</si>
  <si>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</si>
  <si>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</si>
  <si>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</si>
  <si>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</si>
  <si>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</si>
  <si>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</si>
  <si>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</si>
  <si>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</si>
  <si>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</si>
  <si>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</si>
  <si>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</si>
  <si>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</si>
  <si>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</si>
  <si>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</si>
  <si>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</si>
  <si>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</si>
  <si>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</si>
  <si>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</si>
  <si>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</si>
  <si>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</si>
  <si>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</si>
  <si>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</si>
  <si>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</si>
  <si>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</si>
  <si>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</si>
  <si>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</si>
  <si>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</si>
  <si>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</si>
  <si>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</si>
  <si>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</si>
  <si>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</si>
  <si>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</si>
  <si>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</si>
  <si>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</si>
  <si>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</si>
  <si>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</si>
  <si>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</si>
  <si>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</si>
  <si>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</si>
  <si>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</si>
  <si>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</si>
  <si>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</si>
  <si>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</si>
  <si>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</si>
  <si>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</si>
  <si>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</si>
  <si>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</si>
  <si>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</si>
  <si>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</si>
  <si>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</si>
  <si>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</si>
  <si>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</si>
  <si>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</si>
  <si>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</si>
  <si>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</si>
  <si>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</si>
  <si>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</si>
  <si>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</si>
  <si>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</si>
  <si>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</si>
  <si>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</si>
  <si>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</si>
  <si>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</si>
  <si>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</si>
  <si>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</si>
  <si>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</si>
  <si>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</si>
  <si>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</si>
  <si>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</si>
  <si>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</si>
  <si>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</si>
  <si>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</si>
  <si>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</si>
  <si>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</si>
  <si>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</si>
  <si>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</si>
  <si>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</si>
  <si>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</si>
  <si>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</si>
  <si>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</si>
  <si>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</si>
  <si>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</si>
  <si>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</si>
  <si>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</si>
  <si>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</si>
  <si>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</si>
  <si>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</si>
  <si>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</si>
  <si>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</si>
  <si>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</si>
  <si>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</si>
  <si>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</si>
  <si>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</si>
  <si>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</si>
  <si>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</si>
  <si>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</si>
  <si>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</si>
  <si>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</si>
  <si>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</si>
  <si>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</si>
  <si>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</si>
  <si>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</si>
  <si>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</si>
  <si>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</si>
  <si>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</si>
  <si>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</si>
  <si>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</si>
  <si>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</si>
  <si>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</si>
  <si>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</si>
  <si>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</si>
  <si>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</si>
  <si>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</si>
  <si>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</si>
  <si>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</si>
  <si>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</si>
  <si>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</si>
  <si>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</si>
  <si>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</si>
  <si>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</si>
  <si>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</si>
  <si>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</si>
  <si>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</si>
  <si>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</si>
  <si>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</si>
  <si>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</si>
  <si>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</si>
  <si>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</si>
  <si>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</si>
  <si>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</si>
  <si>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</si>
  <si>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</si>
  <si>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</si>
  <si>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</si>
  <si>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</si>
  <si>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</si>
  <si>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</si>
  <si>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</si>
  <si>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</si>
  <si>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</si>
  <si>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</si>
  <si>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</si>
  <si>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</si>
  <si>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</si>
  <si>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</si>
  <si>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</si>
  <si>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</si>
  <si>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</si>
  <si>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</si>
  <si>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</si>
  <si>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</si>
  <si>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</si>
  <si>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</si>
  <si>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</si>
  <si>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</si>
  <si>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</si>
  <si>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</si>
  <si>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</si>
  <si>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</si>
  <si>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</si>
  <si>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</si>
  <si>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</si>
  <si>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</si>
  <si>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</si>
  <si>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</si>
  <si>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</si>
  <si>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</si>
  <si>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</si>
  <si>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</si>
  <si>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</si>
  <si>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</si>
  <si>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</si>
  <si>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</si>
  <si>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</si>
  <si>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</si>
  <si>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</si>
  <si>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</si>
  <si>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</si>
  <si>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</si>
  <si>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</si>
  <si>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</si>
  <si>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</si>
  <si>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</si>
  <si>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</si>
  <si>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</si>
  <si>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</si>
  <si>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</si>
  <si>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</si>
  <si>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</si>
  <si>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</si>
  <si>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</si>
  <si>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</si>
  <si>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</si>
  <si>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</si>
  <si>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</si>
  <si>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</si>
  <si>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</si>
  <si>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</si>
  <si>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</si>
  <si>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</si>
  <si>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</si>
  <si>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</si>
  <si>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</si>
  <si>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</si>
  <si>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</si>
  <si>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</si>
  <si>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</si>
  <si>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</si>
  <si>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</si>
  <si>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</si>
  <si>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</si>
  <si>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</si>
  <si>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</si>
  <si>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</si>
  <si>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</si>
  <si>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</si>
  <si>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</si>
  <si>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</si>
  <si>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</si>
  <si>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</si>
  <si>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</si>
  <si>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</si>
  <si>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</si>
  <si>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</si>
  <si>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</si>
  <si>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</si>
  <si>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</si>
  <si>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</si>
  <si>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</si>
  <si>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</si>
  <si>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</si>
  <si>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</si>
  <si>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</si>
  <si>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</si>
  <si>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</si>
  <si>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</si>
  <si>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</si>
  <si>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</si>
  <si>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</si>
  <si>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</si>
  <si>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</si>
  <si>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</si>
  <si>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</si>
  <si>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</si>
  <si>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</si>
  <si>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</si>
  <si>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</si>
  <si>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</si>
  <si>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</si>
  <si>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</si>
  <si>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</si>
  <si>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</si>
  <si>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</si>
  <si>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</si>
  <si>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</si>
  <si>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</si>
  <si>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</si>
  <si>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</si>
  <si>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</si>
  <si>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</si>
  <si>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</si>
  <si>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</si>
  <si>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</si>
  <si>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</si>
  <si>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</si>
  <si>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</si>
  <si>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</si>
  <si>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</si>
  <si>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</si>
  <si>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</si>
  <si>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</si>
  <si>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</si>
  <si>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</si>
  <si>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</si>
  <si>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</si>
  <si>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</si>
  <si>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</si>
  <si>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</si>
  <si>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</si>
  <si>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</si>
  <si>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</si>
  <si>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</si>
  <si>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</si>
  <si>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</si>
  <si>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</si>
  <si>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</si>
  <si>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</si>
  <si>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</si>
  <si>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</si>
  <si>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</si>
  <si>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</si>
  <si>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</si>
  <si>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</si>
  <si>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</si>
  <si>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</si>
  <si>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</si>
  <si>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</si>
  <si>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</si>
  <si>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</si>
  <si>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</si>
  <si>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</si>
  <si>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</si>
  <si>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</si>
  <si>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</si>
  <si>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</si>
  <si>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</si>
  <si>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</si>
  <si>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</si>
  <si>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</si>
  <si>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</si>
  <si>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</si>
  <si>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</si>
  <si>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</si>
  <si>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</si>
  <si>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</si>
  <si>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</si>
  <si>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</si>
  <si>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</si>
  <si>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</si>
  <si>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</si>
  <si>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</si>
  <si>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</si>
  <si>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</si>
  <si>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</si>
  <si>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</si>
  <si>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</si>
  <si>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</si>
  <si>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</si>
  <si>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</si>
  <si>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</si>
  <si>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</si>
  <si>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</si>
  <si>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</si>
  <si>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</si>
  <si>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</si>
  <si>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</si>
  <si>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</si>
  <si>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</si>
  <si>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</si>
  <si>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</si>
  <si>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</si>
  <si>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</si>
  <si>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</si>
  <si>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</si>
  <si>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</si>
  <si>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</si>
  <si>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</si>
  <si>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</si>
  <si>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</si>
  <si>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</si>
  <si>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</si>
  <si>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</si>
  <si>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</si>
  <si>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</si>
  <si>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</si>
  <si>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</si>
  <si>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</si>
  <si>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</si>
  <si>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</si>
  <si>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</si>
  <si>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</si>
  <si>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</si>
  <si>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</si>
  <si>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</si>
  <si>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</si>
  <si>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</si>
  <si>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</si>
  <si>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</si>
  <si>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</si>
  <si>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</si>
  <si>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</si>
  <si>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</si>
  <si>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</si>
  <si>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</si>
  <si>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</si>
  <si>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</si>
  <si>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</si>
  <si>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</si>
  <si>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</si>
  <si>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</si>
  <si>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</si>
  <si>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</si>
  <si>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</si>
  <si>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</si>
  <si>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</si>
  <si>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</si>
  <si>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</si>
  <si>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</si>
  <si>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</si>
  <si>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</si>
  <si>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</si>
  <si>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</si>
  <si>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</si>
  <si>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</si>
  <si>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</si>
  <si>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</si>
  <si>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</si>
  <si>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</si>
  <si>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</si>
  <si>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</si>
  <si>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</si>
  <si>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</si>
  <si>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</si>
  <si>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</si>
  <si>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</si>
  <si>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</si>
  <si>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</si>
  <si>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</si>
  <si>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</si>
  <si>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</si>
  <si>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</si>
  <si>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</si>
  <si>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</si>
  <si>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</si>
  <si>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</si>
  <si>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</si>
  <si>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</si>
  <si>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</si>
  <si>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</si>
  <si>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</si>
  <si>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</si>
  <si>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</si>
  <si>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</si>
  <si>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</si>
  <si>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</si>
  <si>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</si>
  <si>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</si>
  <si>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</si>
  <si>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</si>
  <si>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</si>
  <si>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</si>
  <si>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</si>
  <si>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</si>
  <si>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</si>
  <si>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</si>
  <si>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</si>
  <si>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</si>
  <si>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</si>
  <si>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</si>
  <si>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</si>
  <si>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</si>
  <si>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</si>
  <si>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</si>
  <si>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</si>
  <si>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</si>
  <si>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</si>
  <si>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</si>
  <si>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</si>
  <si>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</si>
  <si>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</si>
  <si>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</si>
  <si>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</si>
  <si>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</si>
  <si>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</si>
  <si>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</si>
  <si>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</si>
  <si>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</si>
  <si>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</si>
  <si>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</si>
  <si>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</si>
  <si>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</si>
  <si>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</si>
  <si>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</si>
  <si>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</si>
  <si>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</si>
  <si>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</si>
  <si>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</si>
  <si>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</si>
  <si>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</si>
  <si>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</si>
  <si>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</si>
  <si>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</si>
  <si>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</si>
  <si>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</si>
  <si>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</si>
  <si>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</si>
  <si>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</si>
  <si>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</si>
  <si>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</si>
  <si>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</si>
  <si>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</si>
  <si>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</si>
  <si>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</si>
  <si>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</si>
  <si>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</si>
  <si>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</si>
  <si>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</si>
  <si>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</si>
  <si>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</si>
  <si>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</si>
  <si>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</si>
  <si>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</si>
  <si>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</si>
  <si>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</si>
  <si>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</si>
  <si>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</si>
  <si>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</si>
  <si>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</si>
  <si>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</si>
  <si>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</si>
  <si>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</si>
  <si>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</si>
  <si>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</si>
  <si>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</si>
  <si>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</si>
  <si>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</si>
  <si>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</si>
  <si>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</si>
  <si>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</si>
  <si>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</si>
  <si>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</si>
  <si>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</si>
  <si>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</si>
  <si>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</si>
  <si>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</si>
  <si>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</si>
  <si>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</si>
  <si>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</si>
  <si>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</si>
  <si>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</si>
  <si>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</si>
  <si>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</si>
  <si>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</si>
  <si>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</si>
  <si>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</si>
  <si>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</si>
  <si>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</si>
  <si>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</si>
  <si>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</si>
  <si>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</si>
  <si>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</si>
  <si>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</si>
  <si>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</si>
  <si>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</si>
  <si>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</si>
  <si>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</si>
  <si>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</si>
  <si>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</si>
  <si>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</si>
  <si>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</si>
  <si>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</si>
  <si>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</si>
  <si>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</si>
  <si>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</si>
  <si>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</si>
  <si>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</si>
  <si>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</si>
  <si>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</si>
  <si>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</si>
  <si>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</si>
  <si>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</si>
  <si>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</si>
  <si>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</si>
  <si>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</si>
  <si>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</si>
  <si>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</si>
  <si>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</si>
  <si>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</si>
  <si>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</si>
  <si>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</si>
  <si>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</si>
  <si>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</si>
  <si>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</si>
  <si>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</si>
  <si>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</si>
  <si>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</si>
  <si>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</si>
  <si>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</si>
  <si>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</si>
  <si>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</si>
  <si>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</si>
  <si>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</si>
  <si>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</si>
  <si>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</si>
  <si>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</si>
  <si>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</si>
  <si>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</si>
  <si>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</si>
  <si>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</si>
  <si>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</si>
  <si>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</si>
  <si>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</si>
  <si>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</si>
  <si>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</si>
  <si>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</si>
  <si>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</si>
  <si>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</si>
  <si>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</si>
  <si>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</si>
  <si>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</si>
  <si>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</si>
  <si>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</si>
  <si>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</si>
  <si>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</si>
  <si>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</si>
  <si>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</si>
  <si>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</si>
  <si>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</si>
  <si>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</si>
  <si>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</si>
  <si>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</si>
  <si>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</si>
  <si>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</si>
  <si>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</si>
  <si>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</si>
  <si>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</si>
  <si>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</si>
  <si>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</si>
  <si>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</si>
  <si>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</si>
  <si>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</si>
  <si>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</si>
  <si>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</si>
  <si>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</si>
  <si>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</si>
  <si>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</si>
  <si>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</si>
  <si>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</si>
  <si>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</si>
  <si>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</si>
  <si>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</si>
  <si>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</si>
  <si>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</si>
  <si>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</si>
  <si>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</si>
  <si>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</si>
  <si>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</si>
  <si>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</si>
  <si>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</si>
  <si>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</si>
  <si>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</si>
  <si>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</si>
  <si>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</si>
  <si>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</si>
  <si>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</si>
  <si>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</si>
  <si>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</si>
  <si>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</si>
  <si>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</si>
  <si>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</si>
  <si>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</si>
  <si>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</si>
  <si>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</si>
  <si>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</si>
  <si>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</si>
  <si>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</si>
  <si>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</si>
  <si>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</si>
  <si>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</si>
  <si>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</si>
  <si>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</si>
  <si>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</si>
  <si>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</si>
  <si>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</si>
  <si>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</si>
  <si>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</si>
  <si>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</si>
  <si>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</si>
  <si>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</si>
  <si>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</si>
  <si>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</si>
  <si>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</si>
  <si>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</si>
  <si>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</si>
  <si>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</si>
  <si>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</si>
  <si>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</si>
  <si>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</si>
  <si>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</si>
  <si>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</si>
  <si>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</si>
  <si>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</si>
  <si>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</si>
  <si>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</si>
  <si>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</si>
  <si>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</si>
  <si>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</si>
  <si>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</si>
  <si>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</si>
  <si>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</si>
  <si>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</si>
  <si>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</si>
  <si>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</si>
  <si>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</si>
  <si>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</si>
  <si>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</si>
  <si>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</si>
  <si>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</si>
  <si>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</si>
  <si>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</si>
  <si>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</si>
  <si>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</si>
  <si>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</si>
  <si>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</si>
  <si>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</si>
  <si>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</si>
  <si>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</si>
  <si>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</si>
  <si>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</si>
  <si>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</si>
  <si>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</si>
  <si>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</si>
  <si>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</si>
  <si>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</si>
  <si>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</si>
  <si>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</si>
  <si>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</si>
  <si>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</si>
  <si>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</si>
  <si>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</si>
  <si>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</si>
  <si>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</si>
  <si>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</si>
  <si>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</si>
  <si>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</si>
  <si>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</si>
  <si>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</si>
  <si>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</si>
  <si>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</si>
  <si>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</si>
  <si>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</si>
  <si>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</si>
  <si>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</si>
  <si>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</si>
  <si>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</si>
  <si>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</si>
  <si>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</si>
  <si>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</si>
  <si>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</si>
  <si>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</si>
  <si>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</si>
  <si>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</si>
  <si>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</si>
  <si>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</si>
  <si>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</si>
  <si>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</si>
  <si>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</si>
  <si>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</si>
  <si>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</si>
  <si>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</si>
  <si>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</si>
  <si>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</si>
  <si>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</si>
  <si>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</si>
  <si>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</si>
  <si>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</si>
  <si>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</si>
  <si>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</si>
  <si>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</si>
  <si>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</si>
  <si>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</si>
  <si>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</si>
  <si>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</si>
  <si>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</si>
  <si>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</si>
  <si>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</si>
  <si>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</si>
  <si>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</si>
  <si>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</si>
  <si>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</si>
  <si>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</si>
  <si>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</si>
  <si>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</si>
  <si>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</si>
  <si>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</si>
  <si>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</si>
  <si>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</si>
  <si>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</si>
  <si>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</si>
  <si>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</si>
  <si>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</si>
  <si>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</si>
  <si>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</si>
  <si>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</si>
  <si>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</si>
  <si>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</si>
  <si>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</si>
  <si>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</si>
  <si>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</si>
  <si>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</si>
  <si>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</si>
  <si>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</si>
  <si>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</si>
  <si>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</si>
  <si>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</si>
  <si>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</si>
  <si>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</si>
  <si>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</si>
  <si>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</si>
  <si>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</si>
  <si>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</si>
  <si>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</si>
  <si>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</si>
  <si>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</si>
  <si>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</si>
  <si>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</si>
  <si>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</si>
  <si>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</si>
  <si>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</si>
  <si>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</si>
  <si>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</si>
  <si>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</si>
  <si>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</si>
  <si>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</si>
  <si>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</si>
  <si>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</si>
  <si>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</si>
  <si>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</si>
  <si>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</si>
  <si>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</si>
  <si>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</si>
  <si>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</si>
  <si>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</si>
  <si>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</si>
  <si>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</si>
  <si>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</si>
  <si>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</si>
  <si>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</si>
  <si>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</si>
  <si>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</si>
  <si>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</si>
  <si>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</si>
  <si>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</si>
  <si>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</si>
  <si>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</si>
  <si>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</si>
  <si>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</si>
  <si>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</si>
  <si>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</si>
  <si>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</si>
  <si>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</si>
  <si>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</si>
  <si>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</si>
  <si>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</si>
  <si>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</si>
  <si>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</si>
  <si>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</si>
  <si>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</si>
  <si>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</si>
  <si>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</si>
  <si>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</si>
  <si>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</si>
  <si>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</si>
  <si>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</si>
  <si>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</si>
  <si>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</si>
  <si>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</si>
  <si>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</si>
  <si>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</si>
  <si>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</si>
  <si>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</si>
  <si>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</si>
  <si>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</si>
  <si>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</si>
  <si>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</si>
  <si>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</si>
  <si>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</si>
  <si>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</si>
  <si>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</si>
  <si>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</si>
  <si>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</si>
  <si>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</si>
  <si>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</si>
  <si>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</si>
  <si>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</si>
  <si>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</si>
  <si>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</si>
  <si>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</si>
  <si>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</si>
  <si>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</si>
  <si>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</si>
  <si>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</si>
  <si>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</si>
  <si>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</si>
  <si>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</si>
  <si>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</si>
  <si>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</si>
  <si>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</si>
  <si>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</si>
  <si>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</si>
  <si>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</si>
  <si>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</si>
  <si>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</si>
  <si>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</si>
  <si>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</si>
  <si>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</si>
  <si>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</si>
  <si>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</si>
  <si>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</si>
  <si>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</si>
  <si>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</si>
  <si>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</si>
  <si>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</si>
  <si>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</si>
  <si>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</si>
  <si>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</si>
  <si>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</si>
  <si>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</si>
  <si>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</si>
  <si>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</si>
  <si>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</si>
  <si>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</si>
  <si>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</si>
  <si>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</si>
  <si>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</si>
  <si>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</si>
  <si>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</si>
  <si>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</si>
  <si>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</si>
  <si>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</si>
  <si>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</si>
  <si>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</si>
  <si>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</si>
  <si>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</si>
  <si>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</si>
  <si>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</si>
  <si>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</si>
  <si>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</si>
  <si>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</si>
  <si>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</si>
  <si>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</si>
  <si>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</si>
  <si>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</si>
  <si>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</si>
  <si>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</si>
  <si>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</si>
  <si>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</si>
  <si>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</si>
  <si>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</si>
  <si>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</si>
  <si>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</si>
  <si>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</si>
  <si>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</si>
  <si>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</si>
  <si>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</si>
  <si>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</si>
  <si>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</si>
  <si>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</si>
  <si>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</si>
  <si>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</si>
  <si>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</si>
  <si>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</si>
  <si>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</si>
  <si>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</si>
  <si>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</si>
  <si>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</si>
  <si>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</si>
  <si>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</si>
  <si>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</si>
  <si>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</si>
  <si>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</si>
  <si>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</si>
  <si>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</si>
  <si>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</si>
  <si>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</si>
  <si>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</si>
  <si>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</si>
  <si>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</si>
  <si>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</si>
  <si>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</si>
  <si>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</si>
  <si>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</si>
  <si>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</si>
  <si>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</si>
  <si>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</si>
  <si>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</si>
  <si>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</si>
  <si>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</si>
  <si>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</si>
  <si>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</si>
  <si>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</si>
  <si>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</si>
  <si>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</si>
  <si>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</si>
  <si>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</si>
  <si>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</si>
  <si>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</si>
  <si>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</si>
  <si>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</si>
  <si>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</si>
  <si>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</si>
  <si>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</si>
  <si>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</si>
  <si>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</si>
  <si>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</si>
  <si>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</si>
  <si>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</si>
  <si>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</si>
  <si>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</si>
  <si>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</si>
  <si>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</si>
  <si>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</si>
  <si>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</si>
  <si>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</si>
  <si>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</si>
  <si>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</si>
  <si>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</si>
  <si>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</si>
  <si>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</si>
  <si>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</si>
  <si>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</si>
  <si>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</si>
  <si>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</si>
  <si>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</si>
  <si>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</si>
  <si>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</si>
  <si>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</si>
  <si>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</si>
  <si>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</si>
  <si>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</si>
  <si>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</si>
  <si>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</si>
  <si>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</si>
  <si>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</si>
  <si>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</si>
  <si>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</si>
  <si>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</si>
  <si>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</si>
  <si>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</si>
  <si>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</si>
  <si>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</si>
  <si>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</si>
  <si>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</si>
  <si>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</si>
  <si>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</si>
  <si>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</si>
  <si>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</si>
  <si>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</si>
  <si>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</si>
  <si>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</si>
  <si>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</si>
  <si>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</si>
  <si>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</si>
  <si>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</si>
  <si>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</si>
  <si>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</si>
  <si>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</si>
  <si>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</si>
  <si>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</si>
  <si>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</si>
  <si>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</si>
  <si>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</si>
  <si>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</si>
  <si>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</si>
  <si>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</si>
  <si>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</si>
  <si>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</si>
  <si>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</si>
  <si>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</si>
  <si>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</si>
  <si>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</si>
  <si>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</si>
  <si>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</si>
  <si>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</si>
  <si>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</si>
  <si>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</si>
  <si>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</si>
  <si>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</si>
  <si>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</si>
  <si>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</si>
  <si>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</si>
  <si>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</si>
  <si>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</si>
  <si>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</si>
  <si>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</si>
  <si>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</si>
  <si>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</si>
  <si>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</si>
  <si>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</si>
  <si>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</si>
  <si>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</si>
  <si>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</si>
  <si>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</si>
  <si>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</si>
  <si>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</si>
  <si>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</si>
  <si>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</si>
  <si>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</si>
  <si>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</si>
  <si>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</si>
  <si>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</si>
  <si>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</si>
  <si>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</si>
  <si>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</si>
  <si>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</si>
  <si>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</si>
  <si>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</si>
  <si>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</si>
  <si>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</si>
  <si>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</si>
  <si>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</si>
  <si>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</si>
  <si>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</si>
  <si>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</si>
  <si>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</si>
  <si>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</si>
  <si>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</si>
  <si>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</si>
  <si>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</si>
  <si>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</si>
  <si>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</si>
  <si>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</si>
  <si>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</si>
  <si>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</si>
  <si>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</si>
  <si>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</si>
  <si>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</si>
  <si>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</si>
  <si>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</si>
  <si>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</si>
  <si>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</si>
  <si>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</si>
  <si>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</si>
  <si>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</si>
  <si>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</si>
  <si>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</si>
  <si>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</si>
  <si>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</si>
  <si>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</si>
  <si>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</si>
  <si>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</si>
  <si>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</si>
  <si>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</si>
  <si>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</si>
  <si>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</si>
  <si>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</si>
  <si>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</si>
  <si>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</si>
  <si>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</si>
  <si>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</si>
  <si>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</si>
  <si>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</si>
  <si>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</si>
  <si>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</si>
  <si>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</si>
  <si>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</si>
  <si>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</si>
  <si>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</si>
  <si>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</si>
  <si>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</si>
  <si>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</si>
  <si>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</si>
  <si>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</si>
  <si>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</si>
  <si>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</si>
  <si>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</si>
  <si>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</si>
  <si>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</si>
  <si>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</si>
  <si>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</si>
  <si>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</si>
  <si>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</si>
  <si>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</si>
  <si>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</si>
  <si>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</si>
  <si>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</si>
  <si>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</si>
  <si>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</si>
  <si>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</si>
  <si>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</si>
  <si>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</si>
  <si>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</si>
  <si>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</si>
  <si>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</si>
  <si>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</si>
  <si>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</si>
  <si>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</si>
  <si>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</si>
  <si>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</si>
  <si>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</si>
  <si>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</si>
  <si>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</si>
  <si>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</si>
  <si>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</si>
  <si>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</si>
  <si>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</si>
  <si>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</si>
  <si>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</si>
  <si>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</si>
  <si>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</si>
  <si>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</si>
  <si>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</si>
  <si>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</si>
  <si>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</si>
  <si>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</si>
  <si>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</si>
  <si>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</si>
  <si>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</si>
  <si>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</si>
  <si>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</si>
  <si>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</si>
  <si>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</si>
  <si>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</si>
  <si>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</si>
  <si>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</si>
  <si>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</si>
  <si>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</si>
  <si>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</si>
  <si>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</si>
  <si>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</si>
  <si>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</si>
  <si>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</si>
  <si>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</si>
  <si>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</si>
  <si>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</si>
  <si>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</si>
  <si>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</si>
  <si>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</si>
  <si>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</si>
  <si>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</si>
  <si>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</si>
  <si>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</si>
  <si>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</si>
  <si>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</si>
  <si>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</si>
  <si>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</si>
  <si>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</si>
  <si>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</si>
  <si>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</si>
  <si>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</si>
  <si>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</si>
  <si>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</si>
  <si>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</si>
  <si>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</si>
  <si>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</si>
  <si>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</si>
  <si>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</si>
  <si>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</si>
  <si>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</si>
  <si>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</si>
  <si>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</si>
  <si>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</si>
  <si>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</si>
  <si>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</si>
  <si>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</si>
  <si>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</si>
  <si>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</si>
  <si>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</si>
  <si>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</si>
  <si>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</si>
  <si>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</si>
  <si>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</si>
  <si>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</si>
  <si>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</si>
  <si>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</si>
  <si>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</si>
  <si>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</si>
  <si>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</si>
  <si>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</si>
  <si>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</si>
  <si>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</si>
  <si>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</si>
  <si>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</si>
  <si>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</si>
  <si>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</si>
  <si>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</si>
  <si>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</si>
  <si>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</si>
  <si>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</si>
  <si>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</si>
  <si>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</si>
  <si>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</si>
  <si>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</si>
  <si>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</si>
  <si>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</si>
  <si>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</si>
  <si>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</si>
  <si>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</si>
  <si>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</si>
  <si>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</si>
  <si>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</si>
  <si>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</si>
  <si>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</si>
  <si>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</si>
  <si>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</si>
  <si>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</si>
  <si>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</si>
  <si>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</si>
  <si>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</si>
  <si>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</si>
  <si>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</si>
  <si>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</si>
  <si>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</si>
  <si>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</si>
  <si>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</si>
  <si>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</si>
  <si>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</si>
  <si>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</si>
  <si>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</si>
  <si>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</si>
  <si>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</si>
  <si>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</si>
  <si>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</si>
  <si>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</si>
  <si>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</si>
  <si>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</si>
  <si>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</si>
  <si>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</si>
  <si>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</si>
  <si>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</si>
  <si>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</si>
  <si>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</si>
  <si>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</si>
  <si>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</si>
  <si>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</si>
  <si>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</si>
  <si>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</si>
  <si>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</si>
  <si>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</si>
  <si>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</si>
  <si>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</si>
  <si>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</si>
  <si>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</si>
  <si>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</si>
  <si>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</si>
  <si>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</si>
  <si>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</si>
  <si>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</si>
  <si>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</si>
  <si>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</si>
  <si>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</si>
  <si>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</si>
  <si>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</si>
  <si>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</si>
  <si>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</si>
  <si>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</si>
  <si>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</si>
  <si>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</si>
  <si>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</si>
  <si>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</si>
  <si>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</si>
  <si>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</si>
  <si>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</si>
  <si>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</si>
  <si>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</si>
  <si>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</si>
  <si>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</si>
  <si>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</si>
  <si>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</si>
  <si>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</si>
  <si>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</si>
  <si>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</si>
  <si>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</si>
  <si>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</si>
  <si>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</si>
  <si>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</si>
  <si>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</si>
  <si>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</si>
  <si>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</si>
  <si>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</si>
  <si>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</si>
  <si>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</si>
  <si>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</si>
  <si>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</si>
  <si>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</si>
  <si>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</si>
  <si>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</si>
  <si>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</si>
  <si>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</si>
  <si>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</si>
  <si>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</si>
  <si>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</si>
  <si>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</si>
  <si>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</si>
  <si>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</si>
  <si>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</si>
  <si>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</si>
  <si>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</si>
  <si>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</si>
  <si>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</si>
  <si>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</si>
  <si>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</si>
  <si>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</si>
  <si>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</si>
  <si>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</si>
  <si>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</si>
  <si>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</si>
  <si>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</si>
  <si>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</si>
  <si>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</si>
  <si>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</si>
  <si>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</si>
  <si>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</si>
  <si>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</si>
  <si>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</si>
  <si>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</si>
  <si>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</si>
  <si>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</si>
  <si>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</si>
  <si>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</si>
  <si>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</si>
  <si>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</si>
  <si>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</si>
  <si>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</si>
  <si>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</si>
  <si>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</si>
  <si>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</si>
  <si>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</si>
  <si>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</si>
  <si>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</si>
  <si>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</si>
  <si>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</si>
  <si>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</si>
  <si>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</si>
  <si>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</si>
  <si>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</si>
  <si>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</si>
  <si>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</si>
  <si>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</si>
  <si>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</si>
  <si>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</si>
  <si>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</si>
  <si>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</si>
  <si>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</si>
  <si>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</si>
  <si>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</si>
  <si>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</si>
  <si>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</si>
  <si>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</si>
  <si>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</si>
  <si>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</si>
  <si>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</si>
  <si>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</si>
  <si>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</si>
  <si>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</si>
  <si>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</si>
  <si>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</si>
  <si>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</si>
  <si>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</si>
  <si>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</si>
  <si>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</si>
  <si>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</si>
  <si>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</si>
  <si>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</si>
  <si>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</si>
  <si>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</si>
  <si>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</si>
  <si>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</si>
  <si>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</si>
  <si>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</si>
  <si>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</si>
  <si>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</si>
  <si>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</si>
  <si>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</si>
  <si>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</si>
  <si>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</si>
  <si>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</si>
  <si>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</si>
  <si>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</si>
  <si>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</si>
  <si>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</si>
  <si>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</si>
  <si>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</si>
  <si>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</si>
  <si>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</si>
  <si>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</si>
  <si>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</si>
  <si>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</si>
  <si>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</si>
  <si>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</si>
  <si>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</si>
  <si>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</si>
  <si>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</si>
  <si>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</si>
  <si>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</si>
  <si>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</si>
  <si>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</si>
  <si>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</si>
  <si>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</si>
  <si>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</si>
  <si>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</si>
  <si>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</si>
  <si>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</si>
  <si>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</si>
  <si>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</si>
  <si>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</si>
  <si>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</si>
  <si>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</si>
  <si>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</si>
  <si>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</si>
  <si>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</si>
  <si>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</si>
  <si>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</si>
  <si>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</si>
  <si>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</si>
  <si>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</si>
  <si>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</si>
  <si>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</si>
  <si>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</si>
  <si>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</si>
  <si>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</si>
  <si>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</si>
  <si>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</si>
  <si>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</si>
  <si>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</si>
  <si>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</si>
  <si>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</si>
  <si>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</si>
  <si>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</si>
  <si>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</si>
  <si>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</si>
  <si>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</si>
  <si>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</si>
  <si>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</si>
  <si>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</si>
  <si>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</si>
  <si>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</si>
  <si>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</si>
  <si>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</si>
  <si>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</si>
  <si>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</si>
  <si>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</si>
  <si>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</si>
  <si>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</si>
  <si>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</si>
  <si>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</si>
  <si>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</si>
  <si>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</si>
  <si>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</si>
  <si>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</si>
  <si>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</si>
  <si>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</si>
  <si>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</si>
  <si>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</si>
  <si>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</si>
  <si>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</si>
  <si>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</si>
  <si>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</si>
  <si>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</si>
  <si>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</si>
  <si>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</si>
  <si>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</si>
  <si>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</si>
  <si>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</si>
  <si>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</si>
  <si>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</si>
  <si>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</si>
  <si>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</si>
  <si>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</si>
  <si>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</si>
  <si>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</si>
  <si>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</si>
  <si>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</si>
  <si>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</si>
  <si>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</si>
  <si>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</si>
  <si>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</si>
  <si>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</si>
  <si>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</si>
  <si>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</si>
  <si>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</si>
  <si>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</si>
  <si>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</si>
  <si>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</si>
  <si>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</si>
  <si>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</si>
  <si>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</si>
  <si>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</si>
  <si>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</si>
  <si>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</si>
  <si>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</si>
  <si>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</si>
  <si>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</si>
  <si>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</si>
  <si>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</si>
  <si>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</si>
  <si>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</si>
  <si>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</si>
  <si>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</si>
  <si>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</si>
  <si>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</si>
  <si>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</si>
  <si>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</si>
  <si>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</si>
  <si>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</si>
  <si>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</si>
  <si>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</si>
  <si>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</si>
  <si>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</si>
  <si>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</si>
  <si>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</si>
  <si>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</si>
  <si>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</si>
  <si>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</si>
  <si>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</si>
  <si>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</si>
  <si>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</si>
  <si>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</si>
  <si>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</si>
  <si>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</si>
  <si>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</si>
  <si>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</si>
  <si>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</si>
  <si>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</si>
  <si>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</si>
  <si>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</si>
  <si>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</si>
  <si>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</si>
  <si>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</si>
  <si>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</si>
  <si>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</si>
  <si>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</si>
  <si>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</si>
  <si>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</si>
  <si>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</si>
  <si>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</si>
  <si>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</si>
  <si>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</si>
  <si>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</si>
  <si>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</si>
  <si>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</si>
  <si>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</si>
  <si>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</si>
  <si>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</si>
  <si>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</si>
  <si>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</si>
  <si>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</si>
  <si>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</si>
  <si>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</si>
  <si>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</si>
  <si>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</si>
  <si>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</si>
  <si>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</si>
  <si>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</si>
  <si>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</si>
  <si>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</si>
  <si>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</si>
  <si>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</si>
  <si>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</si>
  <si>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</si>
  <si>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</si>
  <si>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</si>
  <si>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</si>
  <si>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</si>
  <si>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</si>
  <si>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</si>
  <si>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</si>
  <si>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</si>
  <si>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</si>
  <si>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</si>
  <si>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</si>
  <si>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</si>
  <si>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</si>
  <si>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</si>
  <si>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</si>
  <si>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</si>
  <si>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</si>
  <si>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</si>
  <si>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</si>
  <si>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</si>
  <si>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</si>
  <si>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</si>
  <si>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</si>
  <si>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</si>
  <si>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</si>
  <si>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</si>
  <si>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</si>
  <si>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</si>
  <si>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</si>
  <si>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</si>
  <si>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</si>
  <si>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</si>
  <si>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</si>
  <si>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</si>
  <si>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</si>
  <si>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</si>
  <si>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</si>
  <si>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</si>
  <si>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</si>
  <si>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</si>
  <si>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</si>
  <si>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</si>
  <si>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</si>
  <si>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</si>
  <si>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</si>
  <si>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</si>
  <si>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</si>
  <si>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</si>
  <si>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</si>
  <si>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</si>
  <si>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</si>
  <si>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</si>
  <si>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</si>
  <si>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</si>
  <si>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</si>
  <si>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</si>
  <si>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</si>
  <si>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</si>
  <si>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</si>
  <si>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</si>
  <si>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</si>
  <si>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</si>
  <si>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</si>
  <si>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</si>
  <si>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</si>
  <si>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</si>
  <si>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</si>
  <si>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</si>
  <si>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</si>
  <si>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</si>
  <si>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</si>
  <si>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</si>
  <si>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</si>
  <si>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</si>
  <si>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</si>
  <si>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</si>
  <si>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</si>
  <si>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</si>
  <si>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</si>
  <si>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</si>
  <si>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</si>
  <si>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</si>
  <si>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</si>
  <si>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</si>
  <si>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</si>
  <si>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</si>
  <si>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</si>
  <si>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</si>
  <si>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</si>
  <si>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</si>
  <si>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</si>
  <si>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</si>
  <si>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</si>
  <si>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</si>
  <si>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</si>
  <si>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</si>
  <si>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</si>
  <si>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</si>
  <si>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</si>
  <si>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</si>
  <si>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</si>
  <si>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</si>
  <si>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</si>
  <si>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</si>
  <si>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</si>
  <si>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</si>
  <si>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</si>
  <si>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</si>
  <si>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</si>
  <si>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</si>
  <si>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</si>
  <si>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</si>
  <si>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</si>
  <si>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</si>
  <si>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</si>
  <si>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</si>
  <si>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</si>
  <si>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</si>
  <si>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</si>
  <si>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</si>
  <si>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</si>
  <si>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</si>
  <si>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</si>
  <si>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</si>
  <si>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</si>
  <si>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</si>
  <si>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</si>
  <si>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</si>
  <si>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</si>
  <si>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</si>
  <si>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</si>
  <si>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</si>
  <si>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</si>
  <si>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</si>
  <si>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</si>
  <si>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</si>
  <si>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</si>
  <si>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</si>
  <si>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</si>
  <si>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</si>
  <si>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</si>
  <si>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</si>
  <si>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</si>
  <si>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</si>
  <si>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</si>
  <si>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</si>
  <si>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</si>
  <si>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</si>
  <si>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</si>
  <si>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</si>
  <si>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</si>
  <si>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</si>
  <si>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</si>
  <si>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</si>
  <si>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</si>
  <si>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</si>
  <si>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</si>
  <si>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</si>
  <si>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</si>
  <si>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</si>
  <si>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</si>
  <si>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</si>
  <si>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</si>
  <si>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</si>
  <si>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</si>
  <si>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</si>
  <si>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</si>
  <si>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</si>
  <si>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</si>
  <si>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</si>
  <si>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</si>
  <si>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</si>
  <si>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</si>
  <si>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</si>
  <si>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</si>
  <si>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</si>
  <si>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</si>
  <si>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</si>
  <si>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</si>
  <si>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</si>
  <si>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</si>
  <si>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</si>
  <si>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</si>
  <si>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</si>
  <si>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</si>
  <si>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</si>
  <si>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</si>
  <si>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</si>
  <si>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</si>
  <si>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</si>
  <si>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</si>
  <si>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</si>
  <si>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</si>
  <si>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</si>
  <si>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</si>
  <si>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</si>
  <si>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</si>
  <si>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</si>
  <si>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</si>
  <si>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</si>
  <si>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</si>
  <si>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</si>
  <si>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</si>
  <si>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</si>
  <si>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</si>
  <si>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</si>
  <si>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</si>
  <si>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</si>
  <si>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</si>
  <si>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</si>
  <si>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</si>
  <si>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</si>
  <si>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</si>
  <si>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</si>
  <si>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</si>
  <si>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</si>
  <si>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</si>
  <si>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</si>
  <si>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</si>
  <si>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</si>
  <si>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</si>
  <si>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</si>
  <si>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</si>
  <si>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</si>
  <si>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</si>
  <si>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</si>
  <si>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</si>
  <si>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</si>
  <si>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</si>
  <si>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</si>
  <si>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</si>
  <si>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</si>
  <si>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</si>
  <si>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</si>
  <si>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</si>
  <si>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</si>
  <si>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</si>
  <si>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</si>
  <si>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</si>
  <si>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</si>
  <si>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</si>
  <si>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</si>
  <si>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</si>
  <si>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</si>
  <si>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</si>
  <si>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</si>
  <si>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</si>
  <si>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</si>
  <si>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</si>
  <si>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</si>
  <si>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</si>
  <si>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</si>
  <si>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</si>
  <si>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</si>
  <si>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</si>
  <si>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</si>
  <si>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</si>
  <si>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</si>
  <si>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</si>
  <si>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</si>
  <si>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</si>
  <si>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</si>
  <si>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</si>
  <si>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</si>
  <si>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</si>
  <si>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</si>
  <si>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</si>
  <si>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</si>
  <si>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</si>
  <si>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</si>
  <si>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</si>
  <si>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</si>
  <si>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</si>
  <si>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</si>
  <si>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</si>
  <si>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</si>
  <si>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</si>
  <si>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</si>
  <si>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</si>
  <si>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</si>
  <si>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</si>
  <si>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</si>
  <si>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</si>
  <si>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</si>
  <si>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</si>
  <si>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</si>
  <si>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</si>
  <si>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</si>
  <si>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</si>
  <si>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</si>
  <si>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</si>
  <si>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</si>
  <si>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</si>
  <si>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</si>
  <si>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</si>
  <si>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</si>
  <si>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</si>
  <si>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</si>
  <si>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</si>
  <si>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</si>
  <si>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</si>
  <si>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</si>
  <si>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</si>
  <si>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</si>
  <si>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</si>
  <si>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</si>
  <si>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</si>
  <si>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</si>
  <si>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</si>
  <si>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</si>
  <si>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</si>
  <si>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</si>
  <si>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</si>
  <si>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</si>
  <si>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</si>
  <si>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</si>
  <si>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</si>
  <si>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</si>
  <si>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</si>
  <si>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</si>
  <si>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</si>
  <si>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</si>
  <si>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</si>
  <si>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</si>
  <si>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</si>
  <si>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</si>
  <si>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</si>
  <si>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</si>
  <si>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</si>
  <si>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</si>
  <si>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</si>
  <si>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</si>
  <si>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</si>
  <si>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</si>
  <si>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</si>
  <si>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</si>
  <si>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</si>
  <si>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</si>
  <si>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</si>
  <si>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</si>
  <si>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</si>
  <si>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</si>
  <si>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</si>
  <si>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</si>
  <si>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</si>
  <si>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</si>
  <si>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</si>
  <si>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</si>
  <si>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</si>
  <si>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</si>
  <si>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</si>
  <si>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</si>
  <si>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</si>
  <si>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</si>
  <si>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</si>
  <si>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</si>
  <si>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</si>
  <si>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</si>
  <si>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</si>
  <si>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</si>
  <si>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</si>
  <si>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</si>
  <si>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</si>
  <si>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</si>
  <si>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</si>
  <si>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</si>
  <si>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</si>
  <si>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</si>
  <si>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</si>
  <si>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</si>
  <si>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</si>
  <si>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</si>
  <si>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</si>
  <si>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</si>
  <si>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</si>
  <si>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</si>
  <si>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</si>
  <si>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</si>
  <si>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</si>
  <si>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</si>
  <si>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</si>
  <si>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</si>
  <si>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</si>
  <si>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</si>
  <si>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</si>
  <si>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</si>
  <si>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</si>
  <si>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</si>
  <si>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</si>
  <si>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</si>
  <si>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</si>
  <si>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</si>
  <si>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</si>
  <si>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</si>
  <si>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</si>
  <si>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</si>
  <si>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</si>
  <si>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</si>
  <si>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</si>
  <si>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</si>
  <si>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</si>
  <si>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</si>
  <si>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</si>
  <si>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</si>
  <si>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</si>
  <si>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</si>
  <si>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</si>
  <si>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</si>
  <si>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</si>
  <si>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</si>
  <si>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</si>
  <si>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</si>
  <si>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</si>
  <si>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</si>
  <si>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</si>
  <si>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</si>
  <si>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</si>
  <si>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</si>
  <si>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</si>
  <si>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</si>
  <si>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</si>
  <si>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</si>
  <si>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</si>
  <si>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</si>
  <si>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</si>
  <si>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</si>
  <si>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</si>
  <si>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</si>
  <si>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</si>
  <si>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</si>
  <si>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</si>
  <si>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</si>
  <si>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</si>
  <si>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</si>
  <si>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</si>
  <si>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</si>
  <si>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</si>
  <si>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</si>
  <si>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</si>
  <si>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</si>
  <si>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</si>
  <si>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</si>
  <si>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</si>
  <si>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</si>
  <si>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</si>
  <si>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</si>
  <si>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</si>
  <si>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</si>
  <si>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</si>
  <si>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</si>
  <si>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</si>
  <si>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</si>
  <si>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</si>
  <si>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</si>
  <si>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</si>
  <si>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</si>
  <si>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</si>
  <si>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</si>
  <si>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</si>
  <si>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</si>
  <si>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</si>
  <si>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</si>
  <si>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</si>
  <si>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</si>
  <si>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</si>
  <si>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</si>
  <si>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</si>
  <si>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</si>
  <si>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</si>
  <si>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</si>
  <si>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</si>
  <si>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</si>
  <si>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</si>
  <si>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</si>
  <si>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</si>
  <si>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</si>
  <si>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</si>
  <si>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</si>
  <si>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</si>
  <si>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</si>
  <si>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</si>
  <si>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</si>
  <si>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</si>
  <si>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</si>
  <si>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</si>
  <si>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</si>
  <si>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</si>
  <si>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</si>
  <si>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</si>
  <si>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</si>
  <si>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</si>
  <si>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</si>
  <si>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</si>
  <si>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</si>
  <si>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</si>
  <si>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</si>
  <si>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</si>
  <si>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</si>
  <si>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</si>
  <si>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</si>
  <si>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</si>
  <si>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</si>
  <si>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</si>
  <si>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</si>
  <si>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</si>
  <si>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</si>
  <si>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</si>
  <si>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</si>
  <si>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</si>
  <si>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</si>
  <si>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</si>
  <si>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</si>
  <si>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</si>
  <si>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</si>
  <si>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</si>
  <si>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</si>
  <si>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</si>
  <si>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</si>
  <si>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</si>
  <si>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</si>
  <si>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</si>
  <si>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</si>
  <si>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</si>
  <si>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</si>
  <si>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</si>
  <si>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</si>
  <si>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</si>
  <si>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</si>
  <si>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</si>
  <si>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</si>
  <si>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</si>
  <si>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</si>
  <si>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</si>
  <si>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</si>
  <si>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</si>
  <si>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</si>
  <si>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</si>
  <si>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</si>
  <si>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</si>
  <si>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</si>
  <si>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</si>
  <si>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</si>
  <si>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</si>
  <si>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</si>
  <si>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</si>
  <si>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</si>
  <si>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</si>
  <si>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</si>
  <si>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</si>
  <si>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</si>
  <si>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</si>
  <si>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</si>
  <si>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</si>
  <si>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</si>
  <si>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</si>
  <si>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</si>
  <si>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</si>
  <si>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</si>
  <si>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</si>
  <si>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</si>
  <si>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</si>
  <si>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</si>
  <si>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</si>
  <si>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</si>
  <si>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</si>
  <si>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</si>
  <si>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</si>
  <si>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</si>
  <si>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</si>
  <si>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</si>
  <si>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</si>
  <si>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</si>
  <si>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</si>
  <si>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</si>
  <si>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</si>
  <si>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</si>
  <si>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</si>
  <si>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</si>
  <si>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</si>
  <si>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</si>
  <si>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</si>
  <si>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</si>
  <si>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</si>
  <si>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</si>
  <si>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</si>
  <si>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</si>
  <si>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</si>
  <si>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</si>
  <si>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</si>
  <si>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</si>
  <si>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</si>
  <si>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</si>
  <si>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</si>
  <si>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</si>
  <si>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</si>
  <si>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</si>
  <si>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</si>
  <si>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</si>
  <si>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</si>
  <si>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</si>
  <si>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</si>
  <si>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</si>
  <si>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</si>
  <si>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</si>
  <si>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</si>
  <si>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</si>
  <si>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</si>
  <si>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</si>
  <si>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</si>
  <si>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</si>
  <si>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</si>
  <si>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</si>
  <si>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</si>
  <si>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</si>
  <si>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</si>
  <si>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</si>
  <si>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</si>
  <si>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</si>
  <si>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</si>
  <si>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</si>
  <si>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</si>
  <si>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</si>
  <si>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</si>
  <si>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</si>
  <si>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</si>
  <si>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</si>
  <si>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</si>
  <si>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</si>
  <si>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</si>
  <si>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</si>
  <si>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</si>
  <si>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</si>
  <si>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</si>
  <si>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</si>
  <si>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</si>
  <si>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</si>
  <si>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</si>
  <si>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</si>
  <si>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</si>
  <si>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</si>
  <si>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</si>
  <si>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</si>
  <si>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</si>
  <si>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</si>
  <si>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</si>
  <si>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</si>
  <si>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</si>
  <si>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</si>
  <si>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</si>
  <si>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</si>
  <si>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</si>
  <si>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</si>
  <si>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</si>
  <si>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</si>
  <si>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</si>
  <si>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</si>
  <si>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</si>
  <si>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</si>
  <si>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</si>
  <si>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</si>
  <si>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</si>
  <si>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</si>
  <si>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</si>
  <si>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</si>
  <si>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</si>
  <si>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</si>
  <si>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</si>
  <si>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</si>
  <si>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</si>
  <si>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</si>
  <si>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</si>
  <si>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</si>
  <si>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</si>
  <si>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</si>
  <si>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</si>
  <si>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</si>
  <si>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</si>
  <si>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</si>
  <si>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</si>
  <si>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</si>
  <si>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</si>
  <si>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</si>
  <si>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</si>
  <si>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</si>
  <si>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</si>
  <si>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</si>
  <si>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</si>
  <si>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</si>
  <si>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</si>
  <si>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</si>
  <si>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</si>
  <si>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</si>
  <si>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</si>
  <si>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</si>
  <si>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</si>
  <si>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</si>
  <si>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</si>
  <si>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</si>
  <si>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</si>
  <si>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</si>
  <si>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</si>
  <si>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</si>
  <si>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</si>
  <si>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</si>
  <si>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</si>
  <si>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</si>
  <si>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</si>
  <si>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</si>
  <si>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</si>
  <si>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</si>
  <si>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</si>
  <si>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</si>
  <si>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</si>
  <si>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</si>
  <si>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</si>
  <si>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</si>
  <si>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</si>
  <si>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</si>
  <si>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</si>
  <si>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</si>
  <si>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</si>
  <si>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</si>
  <si>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</si>
  <si>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</si>
  <si>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</si>
  <si>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</si>
  <si>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</si>
  <si>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</si>
  <si>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</si>
  <si>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</si>
  <si>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</si>
  <si>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</si>
  <si>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</si>
  <si>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</si>
  <si>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</si>
  <si>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</si>
  <si>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</si>
  <si>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</si>
  <si>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</si>
  <si>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</si>
  <si>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</si>
  <si>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</si>
  <si>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</si>
  <si>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</si>
  <si>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</si>
  <si>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</si>
  <si>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</si>
  <si>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</si>
  <si>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</si>
  <si>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</si>
  <si>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</si>
  <si>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</si>
  <si>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</si>
  <si>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</si>
  <si>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</si>
  <si>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</si>
  <si>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</si>
  <si>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</si>
  <si>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</si>
  <si>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</si>
  <si>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</si>
  <si>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</si>
  <si>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</si>
  <si>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</si>
  <si>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</si>
  <si>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</si>
  <si>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</si>
  <si>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</si>
  <si>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</si>
  <si>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</si>
  <si>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</si>
  <si>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</si>
  <si>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</si>
  <si>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</si>
  <si>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</si>
  <si>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</si>
  <si>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</si>
  <si>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</si>
  <si>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</si>
  <si>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</si>
  <si>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</si>
  <si>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</si>
  <si>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</si>
  <si>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</si>
  <si>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</si>
  <si>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</si>
  <si>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</si>
  <si>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</si>
  <si>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</si>
  <si>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</si>
  <si>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</si>
  <si>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</si>
  <si>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</si>
  <si>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</si>
  <si>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</si>
  <si>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</si>
  <si>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</si>
  <si>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</si>
  <si>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</si>
  <si>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</si>
  <si>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</si>
  <si>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</si>
  <si>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</si>
  <si>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</si>
  <si>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</si>
  <si>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</si>
  <si>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</si>
  <si>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</si>
  <si>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</si>
  <si>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</si>
  <si>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</si>
  <si>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</si>
  <si>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</si>
  <si>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</si>
  <si>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</si>
  <si>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</si>
  <si>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</si>
  <si>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</si>
  <si>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</si>
  <si>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</si>
  <si>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</si>
  <si>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</si>
  <si>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</si>
  <si>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</si>
  <si>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</si>
  <si>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</si>
  <si>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</si>
  <si>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</si>
  <si>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</si>
  <si>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</si>
  <si>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</si>
  <si>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</si>
  <si>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</si>
  <si>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</si>
  <si>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</si>
  <si>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</si>
  <si>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</si>
  <si>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</si>
  <si>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</si>
  <si>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</si>
  <si>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</si>
  <si>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</si>
  <si>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</si>
  <si>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</si>
  <si>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</si>
  <si>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</si>
  <si>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</si>
  <si>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</si>
  <si>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</si>
  <si>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</si>
  <si>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</si>
  <si>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</si>
  <si>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</si>
  <si>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</si>
  <si>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</si>
  <si>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</si>
  <si>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</si>
  <si>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</si>
  <si>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</si>
  <si>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</si>
  <si>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</si>
  <si>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</si>
  <si>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</si>
  <si>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</si>
  <si>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</si>
  <si>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</si>
  <si>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</si>
  <si>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</si>
  <si>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</si>
  <si>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</si>
  <si>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</si>
  <si>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</si>
  <si>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</si>
  <si>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</si>
  <si>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</si>
  <si>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</si>
  <si>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</si>
  <si>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</si>
  <si>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</si>
  <si>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</si>
  <si>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</si>
  <si>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</si>
  <si>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</si>
  <si>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</si>
  <si>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</si>
  <si>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</si>
  <si>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</si>
  <si>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</si>
  <si>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</si>
  <si>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</si>
  <si>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</si>
  <si>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</si>
  <si>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</si>
  <si>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</si>
  <si>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</si>
  <si>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</si>
  <si>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</si>
  <si>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</si>
  <si>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</si>
  <si>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</si>
  <si>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</si>
  <si>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</si>
  <si>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</si>
  <si>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</si>
  <si>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</si>
  <si>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</si>
  <si>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</si>
  <si>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</si>
  <si>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</si>
  <si>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</si>
  <si>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</si>
  <si>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</si>
  <si>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</si>
  <si>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</si>
  <si>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</si>
  <si>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</si>
  <si>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</si>
  <si>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</si>
  <si>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</si>
  <si>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</si>
  <si>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</si>
  <si>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</si>
  <si>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</si>
  <si>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</si>
  <si>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</si>
  <si>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</si>
  <si>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</si>
  <si>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</si>
  <si>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</si>
  <si>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</si>
  <si>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</si>
  <si>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</si>
  <si>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</si>
  <si>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</si>
  <si>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</si>
  <si>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</si>
  <si>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</si>
  <si>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</si>
  <si>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</si>
  <si>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</si>
  <si>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</si>
  <si>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</si>
  <si>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</si>
  <si>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</si>
  <si>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</si>
  <si>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</si>
  <si>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</si>
  <si>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</si>
  <si>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</si>
  <si>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</si>
  <si>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</si>
  <si>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</si>
  <si>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</si>
  <si>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</si>
  <si>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</si>
  <si>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</si>
  <si>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</si>
  <si>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</si>
  <si>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</si>
  <si>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</si>
  <si>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</si>
  <si>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</si>
  <si>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</si>
  <si>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</si>
  <si>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</si>
  <si>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</si>
  <si>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</si>
  <si>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</si>
  <si>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</si>
  <si>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</si>
  <si>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</si>
  <si>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</si>
  <si>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</si>
  <si>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</si>
  <si>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</si>
  <si>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</si>
  <si>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</si>
  <si>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</si>
  <si>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</si>
  <si>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</si>
  <si>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</si>
  <si>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</si>
  <si>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</si>
  <si>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</si>
  <si>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</si>
  <si>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</si>
  <si>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</si>
  <si>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</si>
  <si>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</si>
  <si>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</si>
  <si>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</si>
  <si>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</si>
  <si>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</si>
  <si>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</si>
  <si>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</si>
  <si>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</si>
  <si>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</si>
  <si>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</si>
  <si>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</si>
  <si>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</si>
  <si>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</si>
  <si>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</si>
  <si>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</si>
  <si>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</si>
  <si>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</si>
  <si>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</si>
  <si>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</si>
  <si>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</si>
  <si>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</si>
  <si>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</si>
  <si>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</si>
  <si>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</si>
  <si>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</si>
  <si>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</si>
  <si>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</si>
  <si>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</si>
  <si>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</si>
  <si>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</si>
  <si>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</si>
  <si>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</si>
  <si>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</si>
  <si>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</si>
  <si>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</si>
  <si>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</si>
  <si>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</si>
  <si>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</si>
  <si>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</si>
  <si>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</si>
  <si>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</si>
  <si>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</si>
  <si>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</si>
  <si>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</si>
  <si>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</si>
  <si>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</si>
  <si>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</si>
  <si>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</si>
  <si>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</si>
  <si>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</si>
  <si>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</si>
  <si>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</si>
  <si>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</si>
  <si>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</si>
  <si>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</si>
  <si>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</si>
  <si>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</si>
  <si>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</si>
  <si>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</si>
  <si>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</si>
  <si>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</si>
  <si>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</si>
  <si>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</si>
  <si>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</si>
  <si>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</si>
  <si>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</si>
  <si>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</si>
  <si>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</si>
  <si>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</si>
  <si>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</si>
  <si>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</si>
  <si>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</si>
  <si>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</si>
  <si>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</si>
  <si>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</si>
  <si>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</si>
  <si>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</si>
  <si>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</si>
  <si>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</si>
  <si>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</si>
  <si>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</si>
  <si>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</si>
  <si>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</si>
  <si>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</si>
  <si>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</si>
  <si>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</si>
  <si>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</si>
  <si>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</si>
  <si>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</si>
  <si>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</si>
  <si>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</si>
  <si>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</si>
  <si>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</si>
  <si>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</si>
  <si>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</si>
  <si>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</si>
  <si>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</si>
  <si>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</si>
  <si>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</si>
  <si>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</si>
  <si>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</si>
  <si>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</si>
  <si>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</si>
  <si>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</si>
  <si>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</si>
  <si>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</si>
  <si>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</si>
  <si>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</si>
  <si>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</si>
  <si>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</si>
  <si>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</si>
  <si>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</si>
  <si>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</si>
  <si>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</si>
  <si>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</si>
  <si>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</si>
  <si>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</si>
  <si>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</si>
  <si>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</si>
  <si>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</si>
  <si>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</si>
  <si>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</si>
  <si>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</si>
  <si>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</si>
  <si>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</si>
  <si>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</si>
  <si>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</si>
  <si>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</si>
  <si>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</si>
  <si>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</si>
  <si>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</si>
  <si>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</si>
  <si>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</si>
  <si>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</si>
  <si>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</si>
  <si>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</si>
  <si>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</si>
  <si>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</si>
  <si>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</si>
  <si>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</si>
  <si>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</si>
  <si>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</si>
  <si>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</si>
  <si>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</si>
  <si>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</si>
  <si>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</si>
  <si>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</si>
  <si>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</si>
  <si>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</si>
  <si>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</si>
  <si>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</si>
  <si>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</si>
  <si>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</si>
  <si>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</si>
  <si>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</si>
  <si>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</si>
  <si>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</si>
  <si>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</si>
  <si>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</si>
  <si>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</si>
  <si>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</si>
  <si>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</si>
  <si>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</si>
  <si>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</si>
  <si>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</si>
  <si>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</si>
  <si>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</si>
  <si>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</si>
  <si>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</si>
  <si>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</si>
  <si>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</si>
  <si>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</si>
  <si>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</si>
  <si>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</si>
  <si>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</si>
  <si>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</si>
  <si>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</si>
  <si>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</si>
  <si>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</si>
  <si>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</si>
  <si>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</si>
  <si>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</si>
  <si>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</si>
  <si>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</si>
  <si>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</si>
  <si>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</si>
  <si>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</si>
  <si>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</si>
  <si>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</si>
  <si>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</si>
  <si>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</si>
  <si>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</si>
  <si>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</si>
  <si>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</si>
  <si>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</si>
  <si>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</si>
  <si>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</si>
  <si>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</si>
  <si>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</si>
  <si>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</si>
  <si>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</si>
  <si>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</si>
  <si>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</si>
  <si>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</si>
  <si>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</si>
  <si>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</si>
  <si>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</si>
  <si>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</si>
  <si>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</si>
  <si>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</si>
  <si>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</si>
  <si>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</si>
  <si>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</si>
  <si>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</si>
  <si>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</si>
  <si>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</si>
  <si>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</si>
  <si>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</si>
  <si>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</si>
  <si>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</si>
  <si>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</si>
  <si>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</si>
  <si>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</si>
  <si>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</si>
  <si>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</si>
  <si>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</si>
  <si>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</si>
  <si>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</si>
  <si>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</si>
  <si>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</si>
  <si>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</si>
  <si>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</si>
  <si>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</si>
  <si>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</si>
  <si>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</si>
  <si>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</si>
  <si>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</si>
  <si>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</si>
  <si>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</si>
  <si>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</si>
  <si>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</si>
  <si>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</si>
  <si>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</si>
  <si>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</si>
  <si>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</si>
  <si>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</si>
  <si>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</si>
  <si>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</si>
  <si>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</si>
  <si>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</si>
  <si>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</si>
  <si>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</si>
  <si>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</si>
  <si>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</si>
  <si>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</si>
  <si>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</si>
  <si>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</si>
  <si>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</si>
  <si>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</si>
  <si>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</si>
  <si>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</si>
  <si>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</si>
  <si>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</si>
  <si>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</si>
  <si>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</si>
  <si>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</si>
  <si>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</si>
  <si>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</si>
  <si>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</si>
  <si>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</si>
  <si>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</si>
  <si>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</si>
  <si>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</si>
  <si>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</si>
  <si>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</si>
  <si>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</si>
  <si>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</si>
  <si>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</si>
  <si>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</si>
  <si>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</si>
  <si>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</si>
  <si>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</si>
  <si>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</si>
  <si>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</si>
  <si>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</si>
  <si>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</si>
  <si>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</si>
  <si>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</si>
  <si>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</si>
  <si>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</si>
  <si>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</si>
  <si>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</si>
  <si>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</si>
  <si>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</si>
  <si>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</si>
  <si>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</si>
  <si>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</si>
  <si>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</si>
  <si>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</si>
  <si>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</si>
  <si>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</si>
  <si>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</si>
  <si>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</si>
  <si>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</si>
  <si>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</si>
  <si>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</si>
  <si>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</si>
  <si>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</si>
  <si>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</si>
  <si>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</si>
  <si>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</si>
  <si>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</si>
  <si>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</si>
  <si>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</si>
  <si>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</si>
  <si>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</si>
  <si>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</si>
  <si>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</si>
  <si>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</si>
  <si>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</si>
  <si>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</si>
  <si>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</si>
  <si>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</si>
  <si>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</si>
  <si>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</si>
  <si>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</si>
  <si>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</si>
  <si>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</si>
  <si>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</si>
  <si>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</si>
  <si>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</si>
  <si>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</si>
  <si>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</si>
  <si>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</si>
  <si>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</si>
  <si>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</si>
  <si>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</si>
  <si>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</si>
  <si>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</si>
  <si>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</si>
  <si>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</si>
  <si>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</si>
  <si>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</si>
  <si>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</si>
  <si>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</si>
  <si>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</si>
  <si>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</si>
  <si>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</si>
  <si>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</si>
  <si>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</si>
  <si>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</si>
  <si>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</si>
  <si>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</si>
  <si>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</si>
  <si>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</si>
  <si>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</si>
  <si>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</si>
  <si>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</si>
  <si>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</si>
  <si>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</si>
  <si>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</si>
  <si>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</si>
  <si>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</si>
  <si>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</si>
  <si>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</si>
  <si>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</si>
  <si>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</si>
  <si>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</si>
  <si>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</si>
  <si>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</si>
  <si>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</si>
  <si>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</si>
  <si>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</si>
  <si>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</si>
  <si>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</si>
  <si>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</si>
  <si>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</si>
  <si>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</si>
  <si>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</si>
  <si>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</si>
  <si>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</si>
  <si>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</si>
  <si>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</si>
  <si>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</si>
  <si>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</si>
  <si>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</si>
  <si>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</si>
  <si>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</si>
  <si>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</si>
  <si>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</si>
  <si>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</si>
  <si>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</si>
  <si>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</si>
  <si>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</si>
  <si>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</si>
  <si>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</si>
  <si>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</si>
  <si>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</si>
  <si>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</si>
  <si>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</si>
  <si>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</si>
  <si>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</si>
  <si>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</si>
  <si>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</si>
  <si>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</si>
  <si>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</si>
  <si>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</si>
  <si>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</si>
  <si>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</si>
  <si>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</si>
  <si>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</si>
  <si>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</si>
  <si>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</si>
  <si>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</si>
  <si>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</si>
  <si>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</si>
  <si>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</si>
  <si>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</si>
  <si>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</si>
  <si>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</si>
  <si>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</si>
  <si>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</si>
  <si>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</si>
  <si>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</si>
  <si>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</si>
  <si>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</si>
  <si>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</si>
  <si>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</si>
  <si>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</si>
  <si>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</si>
  <si>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</si>
  <si>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</si>
  <si>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</si>
  <si>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</si>
  <si>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</si>
  <si>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</si>
  <si>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</si>
  <si>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</si>
  <si>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</si>
  <si>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</si>
  <si>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</si>
  <si>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</si>
  <si>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</si>
  <si>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</si>
  <si>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</si>
  <si>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</si>
  <si>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</si>
  <si>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</si>
  <si>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</si>
  <si>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</si>
  <si>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</si>
  <si>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</si>
  <si>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</si>
  <si>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</si>
  <si>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</si>
  <si>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</si>
  <si>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</si>
  <si>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</si>
  <si>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</si>
  <si>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</si>
  <si>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</si>
  <si>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</si>
  <si>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</si>
  <si>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</si>
  <si>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</si>
  <si>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</si>
  <si>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</si>
  <si>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</si>
  <si>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</si>
  <si>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</si>
  <si>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</si>
  <si>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</si>
  <si>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</si>
  <si>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</si>
  <si>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</si>
  <si>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</si>
  <si>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</si>
  <si>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</si>
  <si>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</si>
  <si>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</si>
  <si>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</si>
  <si>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</si>
  <si>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</si>
  <si>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</si>
  <si>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</si>
  <si>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</si>
  <si>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</si>
  <si>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</si>
  <si>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</si>
  <si>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</si>
  <si>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</si>
  <si>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</si>
  <si>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</si>
  <si>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</si>
  <si>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</si>
  <si>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</si>
  <si>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</si>
  <si>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</si>
  <si>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</si>
  <si>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</si>
  <si>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</si>
  <si>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</si>
  <si>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</si>
  <si>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</si>
  <si>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</si>
  <si>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</si>
  <si>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</si>
  <si>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</si>
  <si>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</si>
  <si>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</si>
  <si>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</si>
  <si>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</si>
  <si>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</si>
  <si>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</si>
  <si>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</si>
  <si>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</si>
  <si>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</si>
  <si>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</si>
  <si>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</si>
  <si>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</si>
  <si>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</si>
  <si>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</si>
  <si>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</si>
  <si>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</si>
  <si>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</si>
  <si>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</si>
  <si>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</si>
  <si>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</si>
  <si>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</si>
  <si>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</si>
  <si>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</si>
  <si>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</si>
  <si>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</si>
  <si>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</si>
  <si>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</si>
  <si>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</si>
  <si>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</si>
  <si>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</si>
  <si>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</si>
  <si>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</si>
  <si>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</si>
  <si>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</si>
  <si>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</si>
  <si>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</si>
  <si>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</si>
  <si>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</si>
  <si>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</si>
  <si>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</si>
  <si>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</si>
  <si>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</si>
  <si>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</si>
  <si>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</si>
  <si>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</si>
  <si>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</si>
  <si>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</si>
  <si>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</si>
  <si>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</si>
  <si>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</si>
  <si>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</si>
  <si>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</si>
  <si>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</si>
  <si>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</si>
  <si>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</si>
  <si>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</si>
  <si>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</si>
  <si>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</si>
  <si>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</si>
  <si>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</si>
  <si>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</si>
  <si>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</si>
  <si>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</si>
  <si>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</si>
  <si>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</si>
  <si>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</si>
  <si>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</si>
  <si>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</si>
  <si>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</si>
  <si>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</si>
  <si>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</si>
  <si>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</si>
  <si>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</si>
  <si>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</si>
  <si>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</si>
  <si>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</si>
  <si>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</si>
  <si>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</si>
  <si>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</si>
  <si>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</si>
  <si>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</si>
  <si>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</si>
  <si>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</si>
  <si>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</si>
  <si>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</si>
  <si>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</si>
  <si>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</si>
  <si>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</si>
  <si>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</si>
  <si>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</si>
  <si>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</si>
  <si>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</si>
  <si>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</si>
  <si>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</si>
  <si>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</si>
  <si>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</si>
  <si>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</si>
  <si>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</si>
  <si>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</si>
  <si>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</si>
  <si>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</si>
  <si>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</si>
  <si>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</si>
  <si>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</si>
  <si>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</si>
  <si>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</si>
  <si>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</si>
  <si>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</si>
  <si>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</si>
  <si>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</si>
  <si>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</si>
  <si>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</si>
  <si>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</si>
  <si>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</si>
  <si>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</si>
  <si>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</si>
  <si>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</si>
  <si>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</si>
  <si>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</si>
  <si>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</si>
  <si>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</si>
  <si>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</si>
  <si>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</si>
  <si>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</si>
  <si>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</si>
  <si>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</si>
  <si>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</si>
  <si>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</si>
  <si>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</si>
  <si>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</si>
  <si>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</si>
  <si>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</si>
  <si>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</si>
  <si>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</si>
  <si>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</si>
  <si>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</si>
  <si>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</si>
  <si>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</si>
  <si>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</si>
  <si>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</si>
  <si>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</si>
  <si>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</si>
  <si>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</si>
  <si>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</si>
  <si>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</si>
  <si>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</si>
  <si>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</si>
  <si>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</si>
  <si>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</si>
  <si>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</si>
  <si>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</si>
  <si>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</si>
  <si>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</si>
  <si>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</si>
  <si>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</si>
  <si>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</si>
  <si>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</si>
  <si>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</si>
  <si>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</si>
  <si>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</si>
  <si>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</si>
  <si>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</si>
  <si>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</si>
  <si>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</si>
  <si>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</si>
  <si>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</si>
  <si>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</si>
  <si>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</si>
  <si>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</si>
  <si>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</si>
  <si>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</si>
  <si>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</si>
  <si>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</si>
  <si>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</si>
  <si>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</si>
  <si>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</si>
  <si>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</si>
  <si>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</si>
  <si>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</si>
  <si>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</si>
  <si>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</si>
  <si>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</si>
  <si>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</si>
  <si>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</si>
  <si>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</si>
  <si>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</si>
  <si>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</si>
  <si>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</si>
  <si>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</si>
  <si>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</si>
  <si>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</si>
  <si>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</si>
  <si>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</si>
  <si>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</si>
  <si>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</si>
  <si>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</si>
  <si>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</si>
  <si>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</si>
  <si>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</si>
  <si>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</si>
  <si>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</si>
  <si>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</si>
  <si>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</si>
  <si>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</si>
  <si>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</si>
  <si>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</si>
  <si>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</si>
  <si>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</si>
  <si>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</si>
  <si>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</si>
  <si>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</si>
  <si>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</si>
  <si>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</si>
  <si>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</si>
  <si>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</si>
  <si>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</si>
  <si>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</si>
  <si>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</si>
  <si>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</si>
  <si>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</si>
  <si>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</si>
  <si>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</si>
  <si>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</si>
  <si>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</si>
  <si>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</si>
  <si>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</si>
  <si>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</si>
  <si>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</si>
  <si>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</si>
  <si>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</si>
  <si>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</si>
  <si>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</si>
  <si>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</si>
  <si>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</si>
  <si>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</si>
  <si>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</si>
  <si>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</si>
  <si>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</si>
  <si>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</si>
  <si>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</si>
  <si>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</si>
  <si>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</si>
  <si>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</si>
  <si>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</si>
  <si>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</si>
  <si>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</si>
  <si>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</si>
  <si>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</si>
  <si>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</si>
  <si>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</si>
  <si>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</si>
  <si>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</si>
  <si>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</si>
  <si>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</si>
  <si>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</si>
  <si>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</si>
  <si>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</si>
  <si>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</si>
  <si>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</si>
  <si>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</si>
  <si>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</si>
  <si>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</si>
  <si>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</si>
  <si>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</si>
  <si>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</si>
  <si>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</si>
  <si>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</si>
  <si>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</si>
  <si>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</si>
  <si>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</si>
  <si>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</si>
  <si>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</si>
  <si>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</si>
  <si>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</si>
  <si>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</si>
  <si>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</si>
  <si>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</si>
  <si>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</si>
  <si>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</si>
  <si>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</si>
  <si>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</si>
  <si>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</si>
  <si>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</si>
  <si>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</si>
  <si>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</si>
  <si>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</si>
  <si>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</si>
  <si>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</si>
  <si>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</si>
  <si>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</si>
  <si>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</si>
  <si>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</si>
  <si>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</si>
  <si>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</si>
  <si>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</si>
  <si>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</si>
  <si>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</si>
  <si>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</si>
  <si>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</si>
  <si>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</si>
  <si>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</si>
  <si>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</si>
  <si>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</si>
  <si>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</si>
  <si>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</si>
  <si>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</si>
  <si>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</si>
  <si>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</si>
  <si>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</si>
  <si>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</si>
  <si>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</si>
  <si>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</si>
  <si>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</si>
  <si>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</si>
  <si>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</si>
  <si>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</si>
  <si>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</si>
  <si>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</si>
  <si>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</si>
  <si>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</si>
  <si>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</si>
  <si>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</si>
  <si>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</si>
  <si>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</si>
  <si>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</si>
  <si>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</si>
  <si>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</si>
  <si>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</si>
  <si>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</si>
  <si>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</si>
  <si>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</si>
  <si>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</si>
  <si>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</si>
  <si>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</si>
  <si>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</si>
  <si>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</si>
  <si>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</si>
  <si>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</si>
  <si>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</si>
  <si>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</si>
  <si>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</si>
  <si>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</si>
  <si>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</si>
  <si>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</si>
  <si>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</si>
  <si>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</si>
  <si>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</si>
  <si>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</si>
  <si>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</si>
  <si>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</si>
  <si>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</si>
  <si>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</si>
  <si>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</si>
  <si>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</si>
  <si>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</si>
  <si>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</si>
  <si>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</si>
  <si>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</si>
  <si>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</si>
  <si>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</si>
  <si>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</si>
  <si>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</si>
  <si>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</si>
  <si>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</si>
  <si>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</si>
  <si>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</si>
  <si>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</si>
  <si>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</si>
  <si>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</si>
  <si>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</si>
  <si>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</si>
  <si>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</si>
  <si>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</si>
  <si>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</si>
  <si>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</si>
  <si>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</si>
  <si>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</si>
  <si>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</si>
  <si>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</si>
  <si>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</si>
  <si>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</si>
  <si>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</si>
  <si>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</si>
  <si>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</si>
  <si>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</si>
  <si>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</si>
  <si>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</si>
  <si>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</si>
  <si>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</si>
  <si>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</si>
  <si>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</si>
  <si>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</si>
  <si>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</si>
  <si>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</si>
  <si>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</si>
  <si>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</si>
  <si>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</si>
  <si>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</si>
  <si>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</si>
  <si>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</si>
  <si>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</si>
  <si>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</si>
  <si>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</si>
  <si>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</si>
  <si>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</si>
  <si>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</si>
  <si>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</si>
  <si>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</si>
  <si>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</si>
  <si>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</si>
  <si>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</si>
  <si>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</si>
  <si>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</si>
  <si>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</si>
  <si>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</si>
  <si>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</si>
  <si>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</si>
  <si>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</si>
  <si>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</si>
  <si>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</si>
  <si>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</si>
  <si>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</si>
  <si>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</si>
  <si>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</si>
  <si>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</si>
  <si>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</si>
  <si>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</si>
  <si>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</si>
  <si>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</si>
  <si>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</si>
  <si>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</si>
  <si>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</si>
  <si>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</si>
  <si>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</si>
  <si>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</si>
  <si>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</si>
  <si>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</si>
  <si>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</si>
  <si>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</si>
  <si>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</si>
  <si>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</si>
  <si>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</si>
  <si>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</si>
  <si>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</si>
  <si>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</si>
  <si>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</si>
  <si>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</si>
  <si>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</si>
  <si>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</si>
  <si>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</si>
  <si>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</si>
  <si>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</si>
  <si>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</si>
  <si>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</si>
  <si>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</si>
  <si>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</si>
  <si>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</si>
  <si>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</si>
  <si>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</si>
  <si>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</si>
  <si>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</si>
  <si>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</si>
  <si>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</si>
  <si>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</si>
  <si>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</si>
  <si>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</si>
  <si>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</si>
  <si>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</si>
  <si>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</si>
  <si>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</si>
  <si>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</si>
  <si>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</si>
  <si>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</si>
  <si>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</si>
  <si>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</si>
  <si>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</si>
  <si>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</si>
  <si>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</si>
  <si>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</si>
  <si>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</si>
  <si>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</si>
  <si>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</si>
  <si>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</si>
  <si>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</si>
  <si>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</si>
  <si>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</si>
  <si>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</si>
  <si>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</si>
  <si>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</si>
  <si>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</si>
  <si>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</si>
  <si>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</si>
  <si>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</si>
  <si>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</si>
  <si>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</si>
  <si>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</si>
  <si>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</si>
  <si>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</si>
  <si>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</si>
  <si>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</si>
  <si>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</si>
  <si>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</si>
  <si>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</si>
  <si>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</si>
  <si>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</si>
  <si>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</si>
  <si>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</si>
  <si>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</si>
  <si>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</si>
  <si>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</si>
  <si>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</si>
  <si>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</si>
  <si>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</si>
  <si>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</si>
  <si>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</si>
  <si>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</si>
  <si>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</si>
  <si>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</si>
  <si>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</si>
  <si>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</si>
  <si>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</si>
  <si>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</si>
  <si>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</si>
  <si>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</si>
  <si>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</si>
  <si>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</si>
  <si>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</si>
  <si>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</si>
  <si>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</si>
  <si>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</si>
  <si>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</si>
  <si>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</si>
  <si>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</si>
  <si>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</si>
  <si>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</si>
  <si>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</si>
  <si>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</si>
  <si>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</si>
  <si>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</si>
  <si>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</si>
  <si>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</si>
  <si>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</si>
  <si>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</si>
  <si>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</si>
  <si>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</si>
  <si>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</si>
  <si>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</si>
  <si>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</si>
  <si>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</si>
  <si>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</si>
  <si>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</si>
  <si>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</si>
  <si>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</si>
  <si>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</si>
  <si>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</si>
  <si>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</si>
  <si>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</si>
  <si>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</si>
  <si>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</si>
  <si>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</si>
  <si>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</si>
  <si>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</si>
  <si>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</si>
  <si>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</si>
  <si>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</si>
  <si>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</si>
  <si>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</si>
  <si>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</si>
  <si>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</si>
  <si>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</si>
  <si>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</si>
  <si>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</si>
  <si>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</si>
  <si>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</si>
  <si>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</si>
  <si>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</si>
  <si>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</si>
  <si>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</si>
  <si>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</si>
  <si>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</si>
  <si>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</si>
  <si>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</si>
  <si>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</si>
  <si>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</si>
  <si>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</si>
  <si>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</si>
  <si>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</si>
  <si>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</si>
  <si>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</si>
  <si>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</si>
  <si>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</si>
  <si>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</si>
  <si>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</si>
  <si>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</si>
  <si>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</si>
  <si>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</si>
  <si>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</si>
  <si>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</si>
  <si>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</si>
  <si>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</si>
  <si>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</si>
  <si>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</si>
  <si>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</si>
  <si>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</si>
  <si>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</si>
  <si>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</si>
  <si>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</si>
  <si>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</si>
  <si>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</si>
  <si>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</si>
  <si>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</si>
  <si>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</si>
  <si>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</si>
  <si>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</si>
  <si>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</si>
  <si>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</si>
  <si>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</si>
  <si>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</si>
  <si>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</si>
  <si>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</si>
  <si>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</si>
  <si>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</si>
  <si>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</si>
  <si>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</si>
  <si>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</si>
  <si>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</si>
  <si>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</si>
  <si>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</si>
  <si>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</si>
  <si>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</si>
  <si>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</si>
  <si>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</si>
  <si>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</si>
  <si>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</si>
  <si>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</si>
  <si>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</si>
  <si>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</si>
  <si>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</si>
  <si>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</si>
  <si>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</si>
  <si>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</si>
  <si>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</si>
  <si>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</si>
  <si>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</si>
  <si>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</si>
  <si>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</si>
  <si>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</si>
  <si>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</si>
  <si>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</si>
  <si>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</si>
  <si>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</si>
  <si>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</si>
  <si>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</si>
  <si>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</si>
  <si>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</si>
  <si>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</si>
  <si>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</si>
  <si>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</si>
  <si>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</si>
  <si>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</si>
  <si>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</si>
  <si>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</si>
  <si>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</si>
  <si>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</si>
  <si>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</si>
  <si>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</si>
  <si>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</si>
  <si>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</si>
  <si>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</si>
  <si>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</si>
  <si>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</si>
  <si>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</si>
  <si>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</si>
  <si>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</si>
  <si>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</si>
  <si>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</si>
  <si>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</si>
  <si>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</si>
  <si>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</si>
  <si>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</si>
  <si>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</si>
  <si>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</si>
  <si>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</si>
  <si>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</si>
  <si>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</si>
  <si>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</si>
  <si>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</si>
  <si>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</si>
  <si>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</si>
  <si>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</si>
  <si>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</si>
  <si>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</si>
  <si>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</si>
  <si>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</si>
  <si>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</si>
  <si>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</si>
  <si>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</si>
  <si>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</si>
  <si>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</si>
  <si>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</si>
  <si>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</si>
  <si>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</si>
  <si>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</si>
  <si>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</si>
  <si>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</si>
  <si>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</si>
  <si>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</si>
  <si>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</si>
  <si>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</si>
  <si>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</si>
  <si>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</si>
  <si>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</si>
  <si>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</si>
  <si>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</si>
  <si>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</si>
  <si>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</si>
  <si>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</si>
  <si>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</si>
  <si>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</si>
  <si>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</si>
  <si>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</si>
  <si>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</si>
  <si>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</si>
  <si>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</si>
  <si>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</si>
  <si>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</si>
  <si>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</si>
  <si>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</si>
  <si>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</si>
  <si>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</si>
  <si>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</si>
  <si>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</si>
  <si>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</si>
  <si>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</si>
  <si>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</si>
  <si>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</si>
  <si>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</si>
  <si>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</si>
  <si>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</si>
  <si>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</si>
  <si>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</si>
  <si>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</si>
  <si>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</si>
  <si>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</si>
  <si>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</si>
  <si>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</si>
  <si>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</si>
  <si>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</si>
  <si>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</si>
  <si>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</si>
  <si>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</si>
  <si>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</si>
  <si>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</si>
  <si>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</si>
  <si>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</si>
  <si>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</si>
  <si>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</si>
  <si>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</si>
  <si>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</si>
  <si>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</si>
  <si>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</si>
  <si>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</si>
  <si>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</si>
  <si>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</si>
  <si>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</si>
  <si>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</si>
  <si>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</si>
  <si>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</si>
  <si>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</si>
  <si>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</si>
  <si>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</si>
  <si>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</si>
  <si>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</si>
  <si>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</si>
  <si>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</si>
  <si>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</si>
  <si>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</si>
  <si>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</si>
  <si>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</si>
  <si>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</si>
  <si>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</si>
  <si>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</si>
  <si>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</si>
  <si>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</si>
  <si>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</si>
  <si>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</si>
  <si>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</si>
  <si>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</si>
  <si>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</si>
  <si>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</si>
  <si>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</si>
  <si>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</si>
  <si>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</si>
  <si>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</si>
  <si>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</si>
  <si>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</si>
  <si>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</si>
  <si>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</si>
  <si>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</si>
  <si>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</si>
  <si>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</si>
  <si>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</si>
  <si>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</si>
  <si>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</si>
  <si>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</si>
  <si>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</si>
  <si>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</si>
  <si>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</si>
  <si>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</si>
  <si>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</si>
  <si>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</si>
  <si>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</si>
  <si>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</si>
  <si>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</si>
  <si>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</si>
  <si>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</si>
  <si>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</si>
  <si>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</si>
  <si>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</si>
  <si>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</si>
  <si>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</si>
  <si>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</si>
  <si>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</si>
  <si>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</si>
  <si>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</si>
  <si>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</si>
  <si>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</si>
  <si>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</si>
  <si>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</si>
  <si>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</si>
  <si>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</si>
  <si>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</si>
  <si>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</si>
  <si>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</si>
  <si>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</si>
  <si>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</si>
  <si>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</si>
  <si>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</si>
  <si>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</si>
  <si>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</si>
  <si>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</si>
  <si>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</si>
  <si>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</si>
  <si>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</si>
  <si>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</si>
  <si>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</si>
  <si>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</si>
  <si>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</si>
  <si>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</si>
  <si>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</si>
  <si>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</si>
  <si>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</si>
  <si>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</si>
  <si>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</si>
  <si>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</si>
  <si>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</si>
  <si>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</si>
  <si>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</si>
  <si>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</si>
  <si>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</si>
  <si>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</si>
  <si>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</si>
  <si>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</si>
  <si>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</si>
  <si>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</si>
  <si>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</si>
  <si>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</si>
  <si>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</si>
  <si>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</si>
  <si>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</si>
  <si>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</si>
  <si>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</si>
  <si>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</si>
  <si>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</si>
  <si>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</si>
  <si>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</si>
  <si>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</si>
  <si>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</si>
  <si>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</si>
  <si>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</si>
  <si>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</si>
  <si>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</si>
  <si>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</si>
  <si>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</si>
  <si>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</si>
  <si>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</si>
  <si>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</si>
  <si>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</si>
  <si>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</si>
  <si>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</si>
  <si>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</si>
  <si>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</si>
  <si>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</si>
  <si>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</si>
  <si>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</si>
  <si>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</si>
  <si>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</si>
  <si>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</si>
  <si>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</si>
  <si>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</si>
  <si>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</si>
  <si>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</si>
  <si>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</si>
  <si>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</si>
  <si>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</si>
  <si>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</si>
  <si>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</si>
  <si>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</si>
  <si>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</si>
  <si>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</si>
  <si>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</si>
  <si>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</si>
  <si>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</si>
  <si>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</si>
  <si>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</si>
  <si>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</si>
  <si>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</si>
  <si>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</si>
  <si>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</si>
  <si>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</si>
  <si>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</si>
  <si>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</si>
  <si>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</si>
  <si>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</si>
  <si>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</si>
  <si>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</si>
  <si>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</si>
  <si>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</si>
  <si>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</si>
  <si>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</si>
  <si>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</si>
  <si>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</si>
  <si>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</si>
  <si>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</si>
  <si>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</si>
  <si>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</si>
  <si>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</si>
  <si>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</si>
  <si>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</si>
  <si>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</si>
  <si>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</si>
  <si>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</si>
  <si>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</si>
  <si>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</si>
  <si>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</si>
  <si>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</si>
  <si>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</si>
  <si>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</si>
  <si>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</si>
  <si>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</si>
  <si>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</si>
  <si>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</si>
  <si>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</si>
  <si>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</si>
  <si>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</si>
  <si>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</si>
  <si>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</si>
  <si>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</si>
  <si>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</si>
  <si>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</si>
  <si>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</si>
  <si>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</si>
  <si>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</si>
  <si>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</si>
  <si>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</si>
  <si>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</si>
  <si>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</si>
  <si>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</si>
  <si>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</si>
  <si>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</si>
  <si>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</si>
  <si>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</si>
  <si>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</si>
  <si>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</si>
  <si>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</si>
  <si>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</si>
  <si>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</si>
  <si>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</si>
  <si>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</si>
  <si>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</si>
  <si>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</si>
  <si>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</si>
  <si>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</si>
  <si>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</si>
  <si>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</si>
  <si>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</si>
  <si>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</si>
  <si>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</si>
  <si>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</si>
  <si>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</si>
  <si>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</si>
  <si>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</si>
  <si>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</si>
  <si>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</si>
  <si>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</si>
  <si>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</si>
  <si>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</si>
  <si>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</si>
  <si>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</si>
  <si>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</si>
  <si>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</si>
  <si>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</si>
  <si>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</si>
  <si>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</si>
  <si>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</si>
  <si>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</si>
  <si>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</si>
  <si>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</si>
  <si>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</si>
  <si>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</si>
  <si>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</si>
  <si>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</si>
  <si>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</si>
  <si>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</si>
  <si>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</si>
  <si>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</si>
  <si>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</si>
  <si>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</si>
  <si>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</si>
  <si>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</si>
  <si>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</si>
  <si>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</si>
  <si>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</si>
  <si>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</si>
  <si>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</si>
  <si>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</si>
  <si>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</si>
  <si>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</si>
  <si>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</si>
  <si>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</si>
  <si>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</si>
  <si>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</si>
  <si>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</si>
  <si>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</si>
  <si>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</si>
  <si>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</si>
  <si>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</si>
  <si>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</si>
  <si>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</si>
  <si>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</si>
  <si>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</si>
  <si>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</si>
  <si>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</si>
  <si>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</si>
  <si>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</si>
  <si>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</si>
  <si>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</si>
  <si>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</si>
  <si>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</si>
  <si>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</si>
  <si>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</si>
  <si>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</si>
  <si>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</si>
  <si>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</si>
  <si>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</si>
  <si>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</si>
  <si>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</si>
  <si>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</si>
  <si>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</si>
  <si>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</si>
  <si>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</si>
  <si>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</si>
  <si>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</si>
  <si>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</si>
  <si>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</si>
  <si>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</si>
  <si>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</si>
  <si>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</si>
  <si>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</si>
  <si>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</si>
  <si>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</si>
  <si>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</si>
  <si>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</si>
  <si>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</si>
  <si>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</si>
  <si>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</si>
  <si>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</si>
  <si>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</si>
  <si>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</si>
  <si>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</si>
  <si>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</si>
  <si>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</si>
  <si>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</si>
  <si>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</si>
  <si>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</si>
  <si>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</si>
  <si>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</si>
  <si>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</si>
  <si>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</si>
  <si>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</si>
  <si>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</si>
  <si>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</si>
  <si>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</si>
  <si>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</si>
  <si>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</si>
  <si>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</si>
  <si>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</si>
  <si>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</si>
  <si>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</si>
  <si>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</si>
  <si>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</si>
  <si>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</si>
  <si>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</si>
  <si>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</si>
  <si>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</si>
  <si>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</si>
  <si>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</si>
  <si>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</si>
  <si>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</si>
  <si>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</si>
  <si>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</si>
  <si>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</si>
  <si>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</si>
  <si>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</si>
  <si>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</si>
  <si>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</si>
  <si>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</si>
  <si>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</si>
  <si>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</si>
  <si>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</si>
  <si>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</si>
  <si>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</si>
  <si>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</si>
  <si>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</si>
  <si>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</si>
  <si>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</si>
  <si>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</si>
  <si>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</si>
  <si>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</si>
  <si>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</si>
  <si>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</si>
  <si>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</si>
  <si>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</si>
  <si>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</si>
  <si>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</si>
  <si>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</si>
  <si>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</si>
  <si>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</si>
  <si>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</si>
  <si>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</si>
  <si>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</si>
  <si>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</si>
  <si>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</si>
  <si>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</si>
  <si>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</si>
  <si>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</si>
  <si>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</si>
  <si>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</si>
  <si>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</si>
  <si>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</si>
  <si>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</si>
  <si>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</si>
  <si>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</si>
  <si>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</si>
  <si>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</si>
  <si>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</si>
  <si>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</si>
  <si>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</si>
  <si>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</si>
  <si>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</si>
  <si>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</si>
  <si>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</si>
  <si>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</si>
  <si>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</si>
  <si>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</si>
  <si>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</si>
  <si>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</si>
  <si>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</si>
  <si>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</si>
  <si>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</si>
  <si>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</si>
  <si>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</si>
  <si>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</si>
  <si>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</si>
  <si>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</si>
  <si>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</si>
  <si>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</si>
  <si>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</si>
  <si>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</si>
  <si>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</si>
  <si>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</si>
  <si>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</si>
  <si>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</si>
  <si>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</si>
  <si>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</si>
  <si>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</si>
  <si>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</si>
  <si>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</si>
  <si>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</si>
  <si>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</si>
  <si>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</si>
  <si>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</si>
  <si>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</si>
  <si>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</si>
  <si>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</si>
  <si>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</si>
  <si>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</si>
  <si>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</si>
  <si>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</si>
  <si>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</si>
  <si>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</si>
  <si>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</si>
  <si>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</si>
  <si>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</si>
  <si>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</si>
  <si>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</si>
  <si>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</si>
  <si>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</si>
  <si>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</si>
  <si>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</si>
  <si>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</si>
  <si>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</si>
  <si>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</si>
  <si>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</si>
  <si>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</si>
  <si>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</si>
  <si>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</si>
  <si>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</si>
  <si>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</si>
  <si>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</si>
  <si>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</si>
  <si>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</si>
  <si>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</si>
  <si>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</si>
  <si>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</si>
  <si>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</si>
  <si>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</si>
  <si>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</si>
  <si>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</si>
  <si>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</si>
  <si>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</si>
  <si>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</si>
  <si>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</si>
  <si>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</si>
  <si>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</si>
  <si>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</si>
  <si>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</si>
  <si>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</si>
  <si>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</si>
  <si>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</si>
  <si>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</si>
  <si>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</si>
  <si>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</si>
  <si>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</si>
  <si>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</si>
  <si>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</si>
  <si>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</si>
  <si>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</si>
  <si>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</si>
  <si>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</si>
  <si>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</si>
  <si>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</si>
  <si>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</si>
  <si>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</si>
  <si>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</si>
  <si>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</si>
  <si>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</si>
  <si>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</si>
  <si>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</si>
  <si>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</si>
  <si>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</si>
  <si>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</si>
  <si>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</si>
  <si>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</si>
  <si>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</si>
  <si>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</si>
  <si>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</si>
  <si>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</si>
  <si>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</si>
  <si>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</si>
  <si>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</si>
  <si>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</si>
  <si>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</si>
  <si>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</si>
  <si>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</si>
  <si>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</si>
  <si>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</si>
  <si>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</si>
  <si>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</si>
  <si>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</si>
  <si>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</si>
  <si>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</si>
  <si>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</si>
  <si>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</si>
  <si>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</si>
  <si>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</si>
  <si>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</si>
  <si>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</si>
  <si>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</si>
  <si>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</si>
  <si>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</si>
  <si>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</si>
  <si>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</si>
  <si>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</si>
  <si>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</si>
  <si>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</si>
  <si>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</si>
  <si>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</si>
  <si>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</si>
  <si>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</si>
  <si>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</si>
  <si>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</si>
  <si>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</si>
  <si>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</si>
  <si>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</si>
  <si>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</si>
  <si>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</si>
  <si>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</si>
  <si>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</si>
  <si>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</si>
  <si>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</si>
  <si>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</si>
  <si>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</si>
  <si>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</si>
  <si>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</si>
  <si>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</si>
  <si>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</si>
  <si>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</si>
  <si>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</si>
  <si>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</si>
  <si>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</si>
  <si>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</si>
  <si>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</si>
  <si>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</si>
  <si>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</si>
  <si>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</si>
  <si>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</si>
  <si>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</si>
  <si>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</si>
  <si>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</si>
  <si>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</si>
  <si>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</si>
  <si>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</si>
  <si>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</si>
  <si>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</si>
  <si>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</si>
  <si>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</si>
  <si>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</si>
  <si>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</si>
  <si>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</si>
  <si>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</si>
  <si>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</si>
  <si>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</si>
  <si>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</si>
  <si>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</si>
  <si>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</si>
  <si>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</si>
  <si>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</si>
  <si>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</si>
  <si>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</si>
  <si>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</si>
  <si>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</si>
  <si>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</si>
  <si>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</si>
  <si>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</si>
  <si>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</si>
  <si>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</si>
  <si>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</si>
  <si>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</si>
  <si>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</si>
  <si>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</si>
  <si>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</si>
  <si>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</si>
  <si>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</si>
  <si>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</si>
  <si>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</si>
  <si>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</si>
  <si>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</si>
  <si>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</si>
  <si>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</si>
  <si>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</si>
  <si>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</si>
  <si>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</si>
  <si>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</si>
  <si>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</si>
  <si>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</si>
  <si>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</si>
  <si>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</si>
  <si>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</si>
  <si>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</si>
  <si>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</si>
  <si>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</si>
  <si>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</si>
  <si>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</si>
  <si>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</si>
  <si>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</si>
  <si>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</si>
  <si>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</si>
  <si>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</si>
  <si>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</si>
  <si>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</si>
  <si>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</si>
  <si>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</si>
  <si>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</si>
  <si>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</si>
  <si>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</si>
  <si>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</si>
  <si>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</si>
  <si>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</si>
  <si>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</si>
  <si>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</si>
  <si>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</si>
  <si>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</si>
  <si>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</si>
  <si>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</si>
  <si>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</si>
  <si>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</si>
  <si>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</si>
  <si>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</si>
  <si>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</si>
  <si>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</si>
  <si>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</si>
  <si>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</si>
  <si>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</si>
  <si>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</si>
  <si>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</si>
  <si>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</si>
  <si>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</si>
  <si>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</si>
  <si>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</si>
  <si>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</si>
  <si>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</si>
  <si>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</si>
  <si>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</si>
  <si>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</si>
  <si>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</si>
  <si>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</si>
  <si>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</si>
  <si>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</si>
  <si>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</si>
  <si>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</si>
  <si>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</si>
  <si>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</si>
  <si>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</si>
  <si>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</si>
  <si>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</si>
  <si>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</si>
  <si>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</si>
  <si>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</si>
  <si>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</si>
  <si>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</si>
  <si>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</si>
  <si>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</si>
  <si>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</si>
  <si>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</si>
  <si>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</si>
  <si>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</si>
  <si>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</si>
  <si>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</si>
  <si>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</si>
  <si>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</si>
  <si>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</si>
  <si>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</si>
  <si>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</si>
  <si>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</si>
  <si>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</si>
  <si>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</si>
  <si>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</si>
  <si>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</si>
  <si>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</si>
  <si>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</si>
  <si>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</si>
  <si>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</si>
  <si>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</si>
  <si>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</si>
  <si>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</si>
  <si>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</si>
  <si>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</si>
  <si>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</si>
  <si>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</si>
  <si>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</si>
  <si>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</si>
  <si>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</si>
  <si>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</si>
  <si>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</si>
  <si>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</si>
  <si>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</si>
  <si>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</si>
  <si>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</si>
  <si>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</si>
  <si>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</si>
  <si>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</si>
  <si>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</si>
  <si>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</si>
  <si>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</si>
  <si>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</si>
  <si>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</si>
  <si>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</si>
  <si>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</si>
  <si>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</si>
  <si>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</si>
  <si>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</si>
  <si>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</si>
  <si>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</si>
  <si>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</si>
  <si>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</si>
  <si>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</si>
  <si>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</si>
  <si>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</si>
  <si>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</si>
  <si>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</si>
  <si>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</si>
  <si>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</si>
  <si>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</si>
  <si>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</si>
  <si>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</si>
  <si>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</si>
  <si>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</si>
  <si>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</si>
  <si>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</si>
  <si>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</si>
  <si>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</si>
  <si>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</si>
  <si>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</si>
  <si>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</si>
  <si>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</si>
  <si>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</si>
  <si>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</si>
  <si>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</si>
  <si>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</si>
  <si>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</si>
  <si>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</si>
  <si>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</si>
  <si>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</si>
  <si>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</si>
  <si>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</si>
  <si>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</si>
  <si>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</si>
  <si>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</si>
  <si>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</si>
  <si>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</si>
  <si>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</si>
  <si>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</si>
  <si>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</si>
  <si>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</si>
  <si>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</si>
  <si>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</si>
  <si>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</si>
  <si>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</si>
  <si>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</si>
  <si>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</si>
  <si>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</si>
  <si>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</si>
  <si>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</si>
  <si>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</si>
  <si>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</si>
  <si>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</si>
  <si>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</si>
  <si>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</si>
  <si>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</si>
  <si>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</si>
  <si>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</si>
  <si>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</si>
  <si>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</si>
  <si>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</si>
  <si>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</si>
  <si>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</si>
  <si>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</si>
  <si>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</si>
  <si>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</si>
  <si>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</si>
  <si>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</si>
  <si>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</si>
  <si>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</si>
  <si>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</si>
  <si>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</si>
  <si>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</si>
  <si>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</si>
  <si>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</si>
  <si>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</si>
  <si>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</si>
  <si>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</si>
  <si>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</si>
  <si>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</si>
  <si>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</si>
  <si>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</si>
  <si>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</si>
  <si>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</si>
  <si>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</si>
  <si>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</si>
  <si>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</si>
  <si>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</si>
  <si>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</si>
  <si>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</si>
  <si>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</si>
  <si>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</si>
  <si>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</si>
  <si>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</si>
  <si>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</si>
  <si>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</si>
  <si>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</si>
  <si>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</si>
  <si>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</si>
  <si>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</si>
  <si>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</si>
  <si>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</si>
  <si>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</si>
  <si>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</si>
  <si>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</si>
  <si>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</si>
  <si>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</si>
  <si>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</si>
  <si>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</si>
  <si>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</si>
  <si>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</si>
  <si>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</si>
  <si>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</si>
  <si>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</si>
  <si>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</si>
  <si>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</si>
  <si>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</si>
  <si>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</si>
  <si>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</si>
  <si>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</si>
  <si>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</si>
  <si>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</si>
  <si>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</si>
  <si>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</si>
  <si>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</si>
  <si>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</si>
  <si>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</si>
  <si>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</si>
  <si>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</si>
  <si>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</si>
  <si>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</si>
  <si>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</si>
  <si>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</si>
  <si>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</si>
  <si>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</si>
  <si>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</si>
  <si>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</si>
  <si>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</si>
  <si>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</si>
  <si>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</si>
  <si>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</si>
  <si>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</si>
  <si>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</si>
  <si>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</si>
  <si>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</si>
  <si>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</si>
  <si>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</si>
  <si>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</si>
  <si>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</si>
  <si>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</si>
  <si>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</si>
  <si>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</si>
  <si>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</si>
  <si>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</si>
  <si>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</si>
  <si>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</si>
  <si>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</si>
  <si>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</si>
  <si>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</si>
  <si>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</si>
  <si>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</si>
  <si>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</si>
  <si>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</si>
  <si>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</si>
  <si>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</si>
  <si>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</si>
  <si>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</si>
  <si>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</si>
  <si>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</si>
  <si>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</si>
  <si>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</si>
  <si>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</si>
  <si>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</si>
  <si>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</si>
  <si>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</si>
  <si>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</si>
  <si>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</si>
  <si>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</si>
  <si>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</si>
  <si>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</si>
  <si>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</si>
  <si>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</si>
  <si>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</si>
  <si>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</si>
  <si>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</si>
  <si>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</si>
  <si>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</si>
  <si>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</si>
  <si>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</si>
  <si>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</si>
  <si>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</si>
  <si>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</si>
  <si>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</si>
  <si>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</si>
  <si>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</si>
  <si>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</si>
  <si>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</si>
  <si>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</si>
  <si>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</si>
  <si>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</si>
  <si>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</si>
  <si>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</si>
  <si>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</si>
  <si>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</si>
  <si>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</si>
  <si>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</si>
  <si>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</si>
  <si>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</si>
  <si>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</si>
  <si>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</si>
  <si>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</si>
  <si>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</si>
  <si>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</si>
  <si>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</si>
  <si>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</si>
  <si>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</si>
  <si>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</si>
  <si>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</si>
  <si>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</si>
  <si>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</si>
  <si>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</si>
  <si>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</si>
  <si>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</si>
  <si>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</si>
  <si>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</si>
  <si>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</si>
  <si>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</si>
  <si>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</si>
  <si>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</si>
  <si>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</si>
  <si>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</si>
  <si>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</si>
  <si>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</si>
  <si>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</si>
  <si>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</si>
  <si>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</si>
  <si>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</si>
  <si>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</si>
  <si>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</si>
  <si>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</si>
  <si>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</si>
  <si>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</si>
  <si>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</si>
  <si>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</si>
  <si>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</si>
  <si>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</si>
  <si>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</si>
  <si>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</si>
  <si>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</si>
  <si>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</si>
  <si>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</si>
  <si>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</si>
  <si>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</si>
  <si>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</si>
  <si>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</si>
  <si>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</si>
  <si>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</si>
  <si>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</si>
  <si>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</si>
  <si>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</si>
  <si>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</si>
  <si>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</si>
  <si>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</si>
  <si>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</si>
  <si>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</si>
  <si>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</si>
  <si>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</si>
  <si>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</si>
  <si>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</si>
  <si>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</si>
  <si>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</si>
  <si>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</si>
  <si>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</si>
  <si>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</si>
  <si>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</si>
  <si>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</si>
  <si>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</si>
  <si>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</si>
  <si>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</si>
  <si>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</si>
  <si>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</si>
  <si>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</si>
  <si>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</si>
  <si>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</si>
  <si>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</si>
  <si>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</si>
  <si>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</si>
  <si>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</si>
  <si>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</si>
  <si>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</si>
  <si>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</si>
  <si>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</si>
  <si>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</si>
  <si>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</si>
  <si>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</si>
  <si>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</si>
  <si>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</si>
  <si>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</si>
  <si>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</si>
  <si>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</si>
  <si>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</si>
  <si>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</si>
  <si>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</si>
  <si>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</si>
  <si>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</si>
  <si>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</si>
  <si>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</si>
  <si>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</si>
  <si>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</si>
  <si>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</si>
  <si>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</si>
  <si>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</si>
  <si>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</si>
  <si>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</si>
  <si>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</si>
  <si>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</si>
  <si>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</si>
  <si>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</si>
  <si>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</si>
  <si>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</si>
  <si>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</si>
  <si>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</si>
  <si>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</si>
  <si>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</si>
  <si>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</si>
  <si>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</si>
  <si>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</si>
  <si>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</si>
  <si>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</si>
  <si>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</si>
  <si>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</si>
  <si>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</si>
  <si>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</si>
  <si>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</si>
  <si>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</si>
  <si>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</si>
  <si>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</si>
  <si>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</si>
  <si>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</si>
  <si>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</si>
  <si>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</si>
  <si>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</si>
  <si>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</si>
  <si>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</si>
  <si>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</si>
  <si>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</si>
  <si>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</si>
  <si>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</si>
  <si>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</si>
  <si>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</si>
  <si>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</si>
  <si>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</si>
  <si>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</si>
  <si>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</si>
  <si>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</si>
  <si>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</si>
  <si>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</si>
  <si>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</si>
  <si>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</si>
  <si>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</si>
  <si>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</si>
  <si>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</si>
  <si>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</si>
  <si>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</si>
  <si>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</si>
  <si>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</si>
  <si>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</si>
  <si>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</si>
  <si>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</si>
  <si>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</si>
  <si>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</si>
  <si>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</si>
  <si>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</si>
  <si>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</si>
  <si>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</si>
  <si>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</si>
  <si>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</si>
  <si>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</si>
  <si>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</si>
  <si>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</si>
  <si>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</si>
  <si>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</si>
  <si>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</si>
  <si>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</si>
  <si>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</si>
  <si>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</si>
  <si>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</si>
  <si>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</si>
  <si>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</si>
  <si>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</si>
  <si>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</si>
  <si>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</si>
  <si>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</si>
  <si>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</si>
  <si>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</si>
  <si>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</si>
  <si>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</si>
  <si>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</si>
  <si>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</si>
  <si>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</si>
  <si>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</si>
  <si>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</si>
  <si>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</si>
  <si>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</si>
  <si>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</si>
  <si>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</si>
  <si>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</si>
  <si>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</si>
  <si>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</si>
  <si>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</si>
  <si>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</si>
  <si>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</si>
  <si>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</si>
  <si>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</si>
  <si>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</si>
  <si>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</si>
  <si>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</si>
  <si>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</si>
  <si>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</si>
  <si>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</si>
  <si>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</si>
  <si>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</si>
  <si>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</si>
  <si>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</si>
  <si>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</si>
  <si>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</si>
  <si>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</si>
  <si>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</si>
  <si>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</si>
  <si>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</si>
  <si>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</si>
  <si>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</si>
  <si>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</si>
  <si>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</si>
  <si>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</si>
  <si>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</si>
  <si>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</si>
  <si>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</si>
  <si>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</si>
  <si>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</si>
  <si>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</si>
  <si>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</si>
  <si>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</si>
  <si>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</si>
  <si>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</si>
  <si>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</si>
  <si>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</si>
  <si>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</si>
  <si>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</si>
  <si>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</si>
  <si>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</si>
  <si>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</si>
  <si>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</si>
  <si>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</si>
  <si>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</si>
  <si>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</si>
  <si>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</si>
  <si>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</si>
  <si>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</si>
  <si>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</si>
  <si>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</si>
  <si>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</si>
  <si>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</si>
  <si>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</si>
  <si>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</si>
  <si>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</si>
  <si>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</si>
  <si>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</si>
  <si>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</si>
  <si>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</si>
  <si>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</si>
  <si>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</si>
  <si>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</si>
  <si>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</si>
  <si>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</si>
  <si>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</si>
  <si>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</si>
  <si>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</si>
  <si>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</si>
  <si>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</si>
  <si>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</si>
  <si>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</si>
  <si>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</si>
  <si>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</si>
  <si>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</si>
  <si>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</si>
  <si>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</si>
  <si>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</si>
  <si>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</si>
  <si>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</si>
  <si>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</si>
  <si>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</si>
  <si>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</si>
  <si>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</si>
  <si>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</si>
  <si>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</si>
  <si>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</si>
  <si>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</si>
  <si>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</si>
  <si>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</si>
  <si>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</si>
  <si>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</si>
  <si>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</si>
  <si>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</si>
  <si>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</si>
  <si>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</si>
  <si>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</si>
  <si>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</si>
  <si>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</si>
  <si>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</si>
  <si>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</si>
  <si>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</si>
  <si>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</si>
  <si>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</si>
  <si>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</si>
  <si>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</si>
  <si>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</si>
  <si>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</si>
  <si>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</si>
  <si>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</si>
  <si>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</si>
  <si>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</si>
  <si>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</si>
  <si>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</si>
  <si>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</si>
  <si>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</si>
  <si>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</si>
  <si>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</si>
  <si>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</si>
  <si>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</si>
  <si>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</si>
  <si>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</si>
  <si>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</si>
  <si>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</si>
  <si>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</si>
  <si>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</si>
  <si>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</si>
  <si>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</si>
  <si>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</si>
  <si>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</si>
  <si>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</si>
  <si>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</si>
  <si>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</si>
  <si>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</si>
  <si>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</si>
  <si>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</si>
  <si>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</si>
  <si>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</si>
  <si>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</si>
  <si>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</si>
  <si>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</si>
  <si>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</si>
  <si>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</si>
  <si>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</si>
  <si>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</si>
  <si>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</si>
  <si>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</si>
  <si>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</si>
  <si>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</si>
  <si>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</si>
  <si>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</si>
  <si>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</si>
  <si>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</si>
  <si>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</si>
  <si>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</si>
  <si>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</si>
  <si>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</si>
  <si>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</si>
  <si>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</si>
  <si>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</si>
  <si>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</si>
  <si>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</si>
  <si>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</si>
  <si>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</si>
  <si>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</si>
  <si>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</si>
  <si>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</si>
  <si>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</si>
  <si>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</si>
  <si>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</si>
  <si>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</si>
  <si>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</si>
  <si>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</si>
  <si>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</si>
  <si>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</si>
  <si>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</si>
  <si>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</si>
  <si>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</si>
  <si>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</si>
  <si>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</si>
  <si>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</si>
  <si>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</si>
  <si>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</si>
  <si>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</si>
  <si>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</si>
  <si>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</si>
  <si>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</si>
  <si>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</si>
  <si>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</si>
  <si>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</si>
  <si>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</si>
  <si>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</si>
  <si>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</si>
  <si>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</si>
  <si>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</si>
  <si>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</si>
  <si>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</si>
  <si>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</si>
  <si>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</si>
  <si>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</si>
  <si>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</si>
  <si>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</si>
  <si>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</si>
  <si>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</si>
  <si>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</si>
  <si>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</si>
  <si>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</si>
  <si>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</si>
  <si>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</si>
  <si>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</si>
  <si>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</si>
  <si>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</si>
  <si>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</si>
  <si>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</si>
  <si>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</si>
  <si>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</si>
  <si>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</si>
  <si>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</si>
  <si>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</si>
  <si>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</si>
  <si>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</si>
  <si>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</si>
  <si>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</si>
  <si>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</si>
  <si>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</si>
  <si>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</si>
  <si>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</si>
  <si>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</si>
  <si>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</si>
  <si>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</si>
  <si>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</si>
  <si>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</si>
  <si>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</si>
  <si>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</si>
  <si>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</si>
  <si>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</si>
  <si>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</si>
  <si>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</si>
  <si>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</si>
  <si>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</si>
  <si>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</si>
  <si>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</si>
  <si>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</si>
  <si>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</si>
  <si>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</si>
  <si>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</si>
  <si>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</si>
  <si>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</si>
  <si>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</si>
  <si>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</si>
  <si>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</si>
  <si>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</si>
  <si>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</si>
  <si>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</si>
  <si>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</si>
  <si>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</si>
  <si>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</si>
  <si>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</si>
  <si>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</si>
  <si>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</si>
  <si>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</si>
  <si>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</si>
  <si>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</si>
  <si>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</si>
  <si>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</si>
  <si>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</si>
  <si>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</si>
  <si>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</si>
  <si>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</si>
  <si>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</si>
  <si>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</si>
  <si>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</si>
  <si>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</si>
  <si>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</si>
  <si>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</si>
  <si>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</si>
  <si>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</si>
  <si>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</si>
  <si>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</si>
  <si>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</si>
  <si>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</si>
  <si>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</si>
  <si>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</si>
  <si>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</si>
  <si>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</si>
  <si>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</si>
  <si>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</si>
  <si>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</si>
  <si>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</si>
  <si>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</si>
  <si>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</si>
  <si>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</si>
  <si>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</si>
  <si>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</si>
  <si>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</si>
  <si>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</si>
  <si>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</si>
  <si>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</si>
  <si>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</si>
  <si>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</si>
  <si>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</si>
  <si>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</si>
  <si>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</si>
  <si>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</si>
  <si>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</si>
  <si>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</si>
  <si>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</si>
  <si>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</si>
  <si>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</si>
  <si>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</si>
  <si>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</si>
  <si>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</si>
  <si>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</si>
  <si>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</si>
  <si>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</si>
  <si>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</si>
  <si>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</si>
  <si>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</si>
  <si>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</si>
  <si>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</si>
  <si>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</si>
  <si>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</si>
  <si>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</si>
  <si>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</si>
  <si>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</si>
  <si>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</si>
  <si>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</si>
  <si>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</si>
  <si>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</si>
  <si>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</si>
  <si>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</si>
  <si>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</si>
  <si>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</si>
  <si>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</si>
  <si>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</si>
  <si>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</si>
  <si>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</si>
  <si>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</si>
  <si>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</si>
  <si>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</si>
  <si>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</si>
  <si>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</si>
  <si>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</si>
  <si>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</si>
  <si>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</si>
  <si>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</si>
  <si>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</si>
  <si>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</si>
  <si>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</si>
  <si>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</si>
  <si>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</si>
  <si>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</si>
  <si>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</si>
  <si>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</si>
  <si>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</si>
  <si>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</si>
  <si>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</si>
  <si>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</si>
  <si>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</si>
  <si>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</si>
  <si>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</si>
  <si>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</si>
  <si>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</si>
  <si>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</si>
  <si>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</si>
  <si>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</si>
  <si>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</si>
  <si>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</si>
  <si>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</si>
  <si>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</si>
  <si>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</si>
  <si>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</si>
  <si>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</si>
  <si>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</si>
  <si>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</si>
  <si>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</si>
  <si>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</si>
  <si>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</si>
  <si>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</si>
  <si>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</si>
  <si>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</si>
  <si>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</si>
  <si>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</si>
  <si>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</si>
  <si>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</si>
  <si>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</si>
  <si>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</si>
  <si>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</si>
  <si>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</si>
  <si>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</si>
  <si>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</si>
  <si>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</si>
  <si>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</si>
  <si>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</si>
  <si>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</si>
  <si>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</si>
  <si>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</si>
  <si>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</si>
  <si>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</si>
  <si>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</si>
  <si>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</si>
  <si>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</si>
  <si>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</si>
  <si>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</si>
  <si>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</si>
  <si>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</si>
  <si>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</si>
  <si>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</si>
  <si>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</si>
  <si>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</si>
  <si>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</si>
  <si>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</si>
  <si>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</si>
  <si>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</si>
  <si>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</si>
  <si>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</si>
  <si>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</si>
  <si>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</si>
  <si>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</si>
  <si>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</si>
  <si>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</si>
  <si>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</si>
  <si>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</si>
  <si>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</si>
  <si>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</si>
  <si>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</si>
  <si>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</si>
  <si>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</si>
  <si>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</si>
  <si>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</si>
  <si>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</si>
  <si>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</si>
  <si>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</si>
  <si>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</si>
  <si>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</si>
  <si>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</si>
  <si>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</si>
  <si>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</si>
  <si>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</si>
  <si>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</si>
  <si>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</si>
  <si>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</si>
  <si>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</si>
  <si>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</si>
  <si>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</si>
  <si>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</si>
  <si>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</si>
  <si>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</si>
  <si>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</si>
  <si>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</si>
  <si>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</si>
  <si>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</si>
  <si>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</si>
  <si>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</si>
  <si>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</si>
  <si>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</si>
  <si>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</si>
  <si>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</si>
  <si>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</si>
  <si>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</si>
  <si>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</si>
  <si>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</si>
  <si>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</si>
  <si>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</si>
  <si>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</si>
  <si>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</si>
  <si>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</si>
  <si>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</si>
  <si>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</si>
  <si>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</si>
  <si>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</si>
  <si>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</si>
  <si>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</si>
  <si>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</si>
  <si>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</si>
  <si>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</si>
  <si>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</si>
  <si>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</si>
  <si>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</si>
  <si>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</si>
  <si>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</si>
  <si>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</si>
  <si>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</si>
  <si>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</si>
  <si>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</si>
  <si>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</si>
  <si>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</si>
  <si>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</si>
  <si>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</si>
  <si>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</si>
  <si>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</si>
  <si>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</si>
  <si>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</si>
  <si>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</si>
  <si>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</si>
  <si>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</si>
  <si>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</si>
  <si>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</si>
  <si>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</si>
  <si>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</si>
  <si>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</si>
  <si>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</si>
  <si>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</si>
  <si>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</si>
  <si>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</si>
  <si>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</si>
  <si>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</si>
  <si>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</si>
  <si>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</si>
  <si>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</si>
  <si>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</si>
  <si>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</si>
  <si>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</si>
  <si>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</si>
  <si>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</si>
  <si>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</si>
  <si>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</si>
  <si>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</si>
  <si>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</si>
  <si>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</si>
  <si>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</si>
  <si>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</si>
  <si>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</si>
  <si>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</si>
  <si>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</si>
  <si>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</si>
  <si>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</si>
  <si>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</si>
  <si>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</si>
  <si>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</si>
  <si>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</si>
  <si>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</si>
  <si>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</si>
  <si>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</si>
  <si>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</si>
  <si>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</si>
  <si>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</si>
  <si>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</si>
  <si>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</si>
  <si>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</si>
  <si>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</si>
  <si>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</si>
  <si>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</si>
  <si>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</si>
  <si>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</si>
  <si>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</si>
  <si>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</si>
  <si>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</si>
  <si>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</si>
  <si>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</si>
  <si>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</si>
  <si>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</si>
  <si>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</si>
  <si>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</si>
  <si>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</si>
  <si>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</si>
  <si>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</si>
  <si>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</si>
  <si>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</si>
  <si>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</si>
  <si>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</si>
  <si>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</si>
  <si>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</si>
  <si>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</si>
  <si>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</si>
  <si>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</si>
  <si>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</si>
  <si>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</si>
  <si>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</si>
  <si>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</si>
  <si>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</si>
  <si>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</si>
  <si>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</si>
  <si>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</si>
  <si>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</si>
  <si>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</si>
  <si>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</si>
  <si>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</si>
  <si>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</si>
  <si>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</si>
  <si>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</si>
  <si>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</si>
  <si>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</si>
  <si>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</si>
  <si>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</si>
  <si>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</si>
  <si>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</si>
  <si>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</si>
  <si>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</si>
  <si>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</si>
  <si>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</si>
  <si>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</si>
  <si>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</si>
  <si>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</si>
  <si>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</si>
  <si>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</si>
  <si>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</si>
  <si>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</si>
  <si>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</si>
  <si>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</si>
  <si>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</si>
  <si>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</si>
  <si>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</si>
  <si>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</si>
  <si>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</si>
  <si>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</si>
  <si>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</si>
  <si>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</si>
  <si>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</si>
  <si>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</si>
  <si>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</si>
  <si>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</si>
  <si>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</si>
  <si>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</si>
  <si>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</si>
  <si>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</si>
  <si>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</si>
  <si>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</si>
  <si>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</si>
  <si>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</si>
  <si>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</si>
  <si>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</si>
  <si>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</si>
  <si>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</si>
  <si>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</si>
  <si>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</si>
  <si>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</si>
  <si>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</si>
  <si>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</si>
  <si>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</si>
  <si>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</si>
  <si>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</si>
  <si>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</si>
  <si>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</si>
  <si>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</si>
  <si>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</si>
  <si>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</si>
  <si>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</si>
  <si>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</si>
  <si>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</si>
  <si>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</si>
  <si>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</si>
  <si>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</si>
  <si>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</si>
  <si>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</si>
  <si>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</si>
  <si>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</si>
  <si>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</si>
  <si>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</si>
  <si>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</si>
  <si>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</si>
  <si>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</si>
  <si>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</si>
  <si>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</si>
  <si>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</si>
  <si>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</si>
  <si>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</si>
  <si>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</si>
  <si>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</si>
  <si>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</si>
  <si>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</si>
  <si>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</si>
  <si>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</si>
  <si>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</si>
  <si>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</si>
  <si>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</si>
  <si>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</si>
  <si>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</si>
  <si>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</si>
  <si>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</si>
  <si>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</si>
  <si>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</si>
  <si>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</si>
  <si>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</si>
  <si>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</si>
  <si>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</si>
  <si>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</si>
  <si>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</si>
  <si>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</si>
  <si>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</si>
  <si>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</si>
  <si>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</si>
  <si>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</si>
  <si>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</si>
  <si>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</si>
  <si>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</si>
  <si>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</si>
  <si>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</si>
  <si>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</si>
  <si>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</si>
  <si>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</si>
  <si>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</si>
  <si>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</si>
  <si>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</si>
  <si>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</si>
  <si>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</si>
  <si>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</si>
  <si>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</si>
  <si>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</si>
  <si>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</si>
  <si>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</si>
  <si>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</si>
  <si>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</si>
  <si>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</si>
  <si>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</si>
  <si>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</si>
  <si>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</si>
  <si>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</si>
  <si>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</si>
  <si>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</si>
  <si>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</si>
  <si>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</si>
  <si>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</si>
  <si>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</si>
  <si>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</si>
  <si>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</si>
  <si>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</si>
  <si>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</si>
  <si>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</si>
  <si>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</si>
  <si>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</si>
  <si>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</si>
  <si>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</si>
  <si>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</si>
  <si>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</si>
  <si>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</si>
  <si>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</si>
  <si>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</si>
  <si>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</si>
  <si>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</si>
  <si>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</si>
  <si>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</si>
  <si>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</si>
  <si>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</si>
  <si>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</si>
  <si>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</si>
  <si>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</si>
  <si>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</si>
  <si>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</si>
  <si>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</si>
  <si>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</si>
  <si>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</si>
  <si>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</si>
  <si>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</si>
  <si>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</si>
  <si>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</si>
  <si>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</si>
  <si>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</si>
  <si>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</si>
  <si>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</si>
  <si>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</si>
  <si>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</si>
  <si>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</si>
  <si>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</si>
  <si>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</si>
  <si>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</si>
  <si>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</si>
  <si>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</si>
  <si>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</si>
  <si>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</si>
  <si>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</si>
  <si>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</si>
  <si>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</si>
  <si>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</si>
  <si>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</si>
  <si>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</si>
  <si>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</si>
  <si>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</si>
  <si>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</si>
  <si>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</si>
  <si>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</si>
  <si>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</si>
  <si>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</si>
  <si>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</si>
  <si>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</si>
  <si>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</si>
  <si>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</si>
  <si>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</si>
  <si>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</si>
  <si>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</si>
  <si>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</si>
  <si>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</si>
  <si>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</si>
  <si>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</si>
  <si>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</si>
  <si>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</si>
  <si>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</si>
  <si>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</si>
  <si>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</si>
  <si>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</si>
  <si>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</si>
  <si>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</si>
  <si>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</si>
  <si>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</si>
  <si>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</si>
  <si>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</si>
  <si>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</si>
  <si>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</si>
  <si>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</si>
  <si>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</si>
  <si>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</si>
  <si>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</si>
  <si>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</si>
  <si>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</si>
  <si>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</si>
  <si>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</si>
  <si>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</si>
  <si>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</si>
  <si>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</si>
  <si>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</si>
  <si>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</si>
  <si>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</si>
  <si>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</si>
  <si>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</si>
  <si>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</si>
  <si>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</si>
  <si>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</si>
  <si>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</si>
  <si>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</si>
  <si>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</si>
  <si>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</si>
  <si>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</si>
  <si>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</si>
  <si>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</si>
  <si>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</si>
  <si>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</si>
  <si>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</si>
  <si>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</si>
  <si>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</si>
  <si>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</si>
  <si>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</si>
  <si>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</si>
  <si>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</si>
  <si>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</si>
  <si>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</si>
  <si>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</si>
  <si>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</si>
  <si>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</si>
  <si>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</si>
  <si>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</si>
  <si>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</si>
  <si>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</si>
  <si>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</si>
  <si>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</si>
  <si>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</si>
  <si>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</si>
  <si>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</si>
  <si>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</si>
  <si>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</si>
  <si>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</si>
  <si>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</si>
  <si>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</si>
  <si>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</si>
  <si>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</si>
  <si>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</si>
  <si>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</si>
  <si>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</si>
  <si>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</si>
  <si>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</si>
  <si>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</si>
  <si>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</si>
  <si>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</si>
  <si>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</si>
  <si>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</si>
  <si>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</si>
  <si>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</si>
  <si>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</si>
  <si>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</si>
  <si>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</si>
  <si>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</si>
  <si>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</si>
  <si>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</si>
  <si>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</si>
  <si>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</si>
  <si>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</si>
  <si>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</si>
  <si>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</si>
  <si>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</si>
  <si>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</si>
  <si>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</si>
  <si>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</si>
  <si>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</si>
  <si>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</si>
  <si>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</si>
  <si>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</si>
  <si>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</si>
  <si>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</si>
  <si>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</si>
  <si>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</si>
  <si>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</si>
  <si>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</si>
  <si>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</si>
  <si>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</si>
  <si>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</si>
  <si>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</si>
  <si>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</si>
  <si>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</si>
  <si>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</si>
  <si>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</si>
  <si>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</si>
  <si>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</si>
  <si>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</si>
  <si>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</si>
  <si>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</si>
  <si>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</si>
  <si>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</si>
  <si>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</si>
  <si>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</si>
  <si>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</si>
  <si>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</si>
  <si>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</si>
  <si>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</si>
  <si>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</si>
  <si>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</si>
  <si>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</si>
  <si>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</si>
  <si>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</si>
  <si>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</si>
  <si>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</si>
  <si>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</si>
  <si>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</si>
  <si>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</si>
  <si>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</si>
  <si>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</si>
  <si>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</si>
  <si>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</si>
  <si>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</si>
  <si>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</si>
  <si>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</si>
  <si>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</si>
  <si>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</si>
  <si>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</si>
  <si>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</si>
  <si>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</si>
  <si>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</si>
  <si>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</si>
  <si>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</si>
  <si>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</si>
  <si>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</si>
  <si>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</si>
  <si>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</si>
  <si>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</si>
  <si>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</si>
  <si>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</si>
  <si>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</si>
  <si>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</si>
  <si>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</si>
  <si>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</si>
  <si>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</si>
  <si>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</si>
  <si>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</si>
  <si>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</si>
  <si>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</si>
  <si>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</si>
  <si>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</si>
  <si>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</si>
  <si>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</si>
  <si>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</si>
  <si>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</si>
  <si>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</si>
  <si>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</si>
  <si>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</si>
  <si>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</si>
  <si>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</si>
  <si>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</si>
  <si>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</si>
  <si>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</si>
  <si>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</si>
  <si>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</si>
  <si>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</si>
  <si>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</si>
  <si>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</si>
  <si>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</si>
  <si>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</si>
  <si>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</si>
  <si>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</si>
  <si>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</si>
  <si>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</si>
  <si>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</si>
  <si>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</si>
  <si>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</si>
  <si>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</si>
  <si>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</si>
  <si>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</si>
  <si>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</si>
  <si>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</si>
  <si>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</si>
  <si>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</si>
  <si>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</si>
  <si>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</si>
  <si>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</si>
  <si>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</si>
  <si>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</si>
  <si>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</si>
  <si>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</si>
  <si>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</si>
  <si>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</si>
  <si>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</si>
  <si>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</si>
  <si>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</si>
  <si>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</si>
  <si>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</si>
  <si>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</si>
  <si>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</si>
  <si>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</si>
  <si>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</si>
  <si>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</si>
  <si>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</si>
  <si>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</si>
  <si>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</si>
  <si>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</si>
  <si>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</si>
  <si>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</si>
  <si>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</si>
  <si>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</si>
  <si>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</si>
  <si>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</si>
  <si>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</si>
  <si>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</si>
  <si>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</si>
  <si>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</si>
  <si>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</si>
  <si>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</si>
  <si>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</si>
  <si>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</si>
  <si>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</si>
  <si>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</si>
  <si>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</si>
  <si>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</si>
  <si>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</si>
  <si>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</si>
  <si>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</si>
  <si>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</si>
  <si>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</si>
  <si>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</si>
  <si>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</si>
  <si>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</si>
  <si>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</si>
  <si>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</si>
  <si>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</si>
  <si>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</si>
  <si>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</si>
  <si>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</si>
  <si>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</si>
  <si>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</si>
  <si>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</si>
  <si>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</si>
  <si>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</si>
  <si>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</si>
  <si>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</si>
  <si>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</si>
  <si>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</si>
  <si>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</si>
  <si>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</si>
  <si>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</si>
  <si>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</si>
  <si>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</si>
  <si>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</si>
  <si>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</si>
  <si>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</si>
  <si>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</si>
  <si>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</si>
  <si>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</si>
  <si>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</si>
  <si>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</si>
  <si>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</si>
  <si>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</si>
  <si>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</si>
  <si>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</si>
  <si>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</si>
  <si>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</si>
  <si>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</si>
  <si>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</si>
  <si>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</si>
  <si>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</si>
  <si>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</si>
  <si>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</si>
  <si>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</si>
  <si>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</si>
  <si>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</si>
  <si>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</si>
  <si>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</si>
  <si>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</si>
  <si>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</si>
  <si>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</si>
  <si>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</si>
  <si>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</si>
  <si>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</si>
  <si>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</si>
  <si>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</si>
  <si>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</si>
  <si>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</si>
  <si>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</si>
  <si>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</si>
  <si>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</si>
  <si>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</si>
  <si>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</si>
  <si>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</si>
  <si>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</si>
  <si>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</si>
  <si>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</si>
  <si>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</si>
  <si>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</si>
  <si>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</si>
  <si>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</si>
  <si>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</si>
  <si>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</si>
  <si>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</si>
  <si>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</si>
  <si>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</si>
  <si>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</si>
  <si>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</si>
  <si>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</si>
  <si>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</si>
  <si>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</si>
  <si>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</si>
  <si>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</si>
  <si>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</si>
  <si>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</si>
  <si>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</si>
  <si>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</si>
  <si>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</si>
  <si>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</si>
  <si>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</si>
  <si>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</si>
  <si>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</si>
  <si>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</si>
  <si>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</si>
  <si>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</si>
  <si>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</si>
  <si>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</si>
  <si>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</si>
  <si>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</si>
  <si>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</si>
  <si>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</si>
  <si>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</si>
  <si>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</si>
  <si>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</si>
  <si>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</si>
  <si>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</si>
  <si>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</si>
  <si>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</si>
  <si>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</si>
  <si>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</si>
  <si>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</si>
  <si>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</si>
  <si>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</si>
  <si>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</si>
  <si>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</si>
  <si>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</si>
  <si>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</si>
  <si>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</si>
  <si>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</si>
  <si>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</si>
  <si>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</si>
  <si>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</si>
  <si>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</si>
  <si>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</si>
  <si>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</si>
  <si>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</si>
  <si>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</si>
  <si>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</si>
  <si>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</si>
  <si>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</si>
  <si>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</si>
  <si>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</si>
  <si>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</si>
  <si>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</si>
  <si>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</si>
  <si>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</si>
  <si>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</si>
  <si>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</si>
  <si>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</si>
  <si>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</si>
  <si>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</si>
  <si>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</si>
  <si>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</si>
  <si>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</si>
  <si>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</si>
  <si>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</si>
  <si>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</si>
  <si>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</si>
  <si>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</si>
  <si>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</si>
  <si>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</si>
  <si>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</si>
  <si>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</si>
  <si>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</si>
  <si>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</si>
  <si>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</si>
  <si>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</si>
  <si>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</si>
  <si>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</si>
  <si>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</si>
  <si>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</si>
  <si>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</si>
  <si>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</si>
  <si>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</si>
  <si>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</si>
  <si>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</si>
  <si>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</si>
  <si>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</si>
  <si>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</si>
  <si>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</si>
  <si>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</si>
  <si>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</si>
  <si>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</si>
  <si>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</si>
  <si>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</si>
  <si>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</si>
  <si>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</si>
  <si>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</si>
  <si>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</si>
  <si>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</si>
  <si>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</si>
  <si>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</si>
  <si>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</si>
  <si>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</si>
  <si>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</si>
  <si>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</si>
  <si>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</si>
  <si>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</si>
  <si>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</si>
  <si>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</si>
  <si>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</si>
  <si>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</si>
  <si>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</si>
  <si>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</si>
  <si>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</si>
  <si>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</si>
  <si>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</si>
  <si>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</si>
  <si>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</si>
  <si>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</si>
  <si>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</si>
  <si>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</si>
  <si>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</si>
  <si>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</si>
  <si>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</si>
  <si>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</si>
  <si>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</si>
  <si>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</si>
  <si>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</si>
  <si>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</si>
  <si>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</si>
  <si>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</si>
  <si>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</si>
  <si>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</si>
  <si>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</si>
  <si>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</si>
  <si>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</si>
  <si>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</si>
  <si>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</si>
  <si>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</si>
  <si>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</si>
  <si>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</si>
  <si>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</si>
  <si>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</si>
  <si>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</si>
  <si>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</si>
  <si>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</si>
  <si>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</si>
  <si>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</si>
  <si>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</si>
  <si>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</si>
  <si>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</si>
  <si>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</si>
  <si>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</si>
  <si>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</si>
  <si>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</si>
  <si>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</si>
  <si>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</si>
  <si>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</si>
  <si>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</si>
  <si>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</si>
  <si>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</si>
  <si>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</si>
  <si>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</si>
  <si>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</si>
  <si>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</si>
  <si>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</si>
  <si>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</si>
  <si>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</si>
  <si>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</si>
  <si>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</si>
  <si>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</si>
  <si>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</si>
  <si>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</si>
  <si>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</si>
  <si>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</si>
  <si>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</si>
  <si>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</si>
  <si>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</si>
  <si>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</si>
  <si>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</si>
  <si>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</si>
  <si>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</si>
  <si>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</si>
  <si>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</si>
  <si>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</si>
  <si>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</si>
  <si>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</si>
  <si>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</si>
  <si>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</si>
  <si>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</si>
  <si>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</si>
  <si>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</si>
  <si>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</si>
  <si>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</si>
  <si>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</si>
  <si>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</si>
  <si>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</si>
  <si>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</si>
  <si>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</si>
  <si>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</si>
  <si>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</si>
  <si>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</si>
  <si>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</si>
  <si>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</si>
  <si>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</si>
  <si>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</si>
  <si>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</si>
  <si>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</si>
  <si>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</si>
  <si>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</si>
  <si>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</si>
  <si>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</si>
  <si>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</si>
  <si>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</si>
  <si>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</si>
  <si>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</si>
  <si>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</si>
  <si>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</si>
  <si>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</si>
  <si>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</si>
  <si>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</si>
  <si>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</si>
  <si>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</si>
  <si>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</si>
  <si>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</si>
  <si>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</si>
  <si>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</si>
  <si>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</si>
  <si>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</si>
  <si>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</si>
  <si>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</si>
  <si>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</si>
  <si>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</si>
  <si>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</si>
  <si>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</si>
  <si>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</si>
  <si>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</si>
  <si>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</si>
  <si>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</si>
  <si>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</si>
  <si>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</si>
  <si>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</si>
  <si>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</si>
  <si>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</si>
  <si>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</si>
  <si>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</si>
  <si>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</si>
  <si>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</si>
  <si>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</si>
  <si>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</si>
  <si>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</si>
  <si>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</si>
  <si>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</si>
  <si>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</si>
  <si>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</si>
  <si>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</si>
  <si>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</si>
  <si>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</si>
  <si>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</si>
  <si>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</si>
  <si>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</si>
  <si>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</si>
  <si>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</si>
  <si>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</si>
  <si>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</si>
  <si>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</si>
  <si>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</si>
  <si>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</si>
  <si>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</si>
  <si>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</si>
  <si>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</si>
  <si>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</si>
  <si>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</si>
  <si>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</si>
  <si>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</si>
  <si>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</si>
  <si>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</si>
  <si>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</si>
  <si>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</si>
  <si>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</si>
  <si>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</si>
  <si>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</si>
  <si>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</si>
  <si>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</si>
  <si>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</si>
  <si>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</si>
  <si>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</si>
  <si>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</si>
  <si>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</si>
  <si>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</si>
  <si>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</si>
  <si>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</si>
  <si>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</si>
  <si>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</si>
  <si>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</si>
  <si>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</si>
  <si>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</si>
  <si>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</si>
  <si>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</si>
  <si>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</si>
  <si>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</si>
  <si>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</si>
  <si>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</si>
  <si>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</si>
  <si>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</si>
  <si>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</si>
  <si>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</si>
  <si>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</si>
  <si>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</si>
  <si>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</si>
  <si>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</si>
  <si>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</si>
  <si>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</si>
  <si>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</si>
  <si>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</si>
  <si>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</si>
  <si>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</si>
  <si>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</si>
  <si>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</si>
  <si>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</si>
  <si>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</si>
  <si>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</si>
  <si>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</si>
  <si>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</si>
  <si>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</si>
  <si>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</si>
  <si>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</si>
  <si>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</si>
  <si>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</si>
  <si>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</si>
  <si>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</si>
  <si>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</si>
  <si>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</si>
  <si>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</si>
  <si>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</si>
  <si>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</si>
  <si>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</si>
  <si>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</si>
  <si>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</si>
  <si>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</si>
  <si>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</si>
  <si>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</si>
  <si>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</si>
  <si>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</si>
  <si>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</si>
  <si>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</si>
  <si>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</si>
  <si>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</si>
  <si>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</si>
  <si>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</si>
  <si>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</si>
  <si>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</si>
  <si>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</si>
  <si>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</si>
  <si>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</si>
  <si>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</si>
  <si>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</si>
  <si>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</si>
  <si>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</si>
  <si>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</si>
  <si>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</si>
  <si>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</si>
  <si>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</si>
  <si>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</si>
  <si>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</si>
  <si>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</si>
  <si>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</si>
  <si>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</si>
  <si>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</si>
  <si>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</si>
  <si>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</si>
  <si>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</si>
  <si>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</si>
  <si>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</si>
  <si>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</si>
  <si>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</si>
  <si>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</si>
  <si>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</si>
  <si>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</si>
  <si>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</si>
  <si>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</si>
  <si>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</si>
  <si>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</si>
  <si>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</si>
  <si>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</si>
  <si>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</si>
  <si>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</si>
  <si>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</si>
  <si>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</si>
  <si>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</si>
  <si>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</si>
  <si>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</si>
  <si>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</si>
  <si>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</si>
  <si>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</si>
  <si>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</si>
  <si>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</si>
  <si>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</si>
  <si>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</si>
  <si>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</si>
  <si>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</si>
  <si>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</si>
  <si>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</si>
  <si>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</si>
  <si>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</si>
  <si>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</si>
  <si>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</si>
  <si>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</si>
  <si>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</si>
  <si>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</si>
  <si>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</si>
  <si>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</si>
  <si>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</si>
  <si>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</si>
  <si>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</si>
  <si>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</si>
  <si>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</si>
  <si>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</si>
  <si>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</si>
  <si>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</si>
  <si>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</si>
  <si>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</si>
  <si>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</si>
  <si>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</si>
  <si>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</si>
  <si>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</si>
  <si>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</si>
  <si>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</si>
  <si>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</si>
  <si>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</si>
  <si>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</si>
  <si>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</si>
  <si>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</si>
  <si>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</si>
  <si>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</si>
  <si>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</si>
  <si>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</si>
  <si>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</si>
  <si>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</si>
  <si>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</si>
  <si>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</si>
  <si>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</si>
  <si>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</si>
  <si>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</si>
  <si>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</si>
  <si>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</si>
  <si>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</si>
  <si>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</si>
  <si>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</si>
  <si>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</si>
  <si>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</si>
  <si>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</si>
  <si>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</si>
  <si>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</si>
  <si>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</si>
  <si>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</si>
  <si>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</si>
  <si>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</si>
  <si>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</si>
  <si>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</si>
  <si>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</si>
  <si>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</si>
  <si>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</si>
  <si>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</si>
  <si>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</si>
  <si>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</si>
  <si>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</si>
  <si>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</si>
  <si>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</si>
  <si>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</si>
  <si>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</si>
  <si>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</si>
  <si>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</si>
  <si>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</si>
  <si>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</si>
  <si>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</si>
  <si>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</si>
  <si>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</si>
  <si>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</si>
  <si>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</si>
  <si>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</si>
  <si>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</si>
  <si>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</si>
  <si>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</si>
  <si>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</si>
  <si>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</si>
  <si>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</si>
  <si>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</si>
  <si>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</si>
  <si>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</si>
  <si>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</si>
  <si>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</si>
  <si>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</si>
  <si>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</si>
  <si>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</si>
  <si>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</si>
  <si>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</si>
  <si>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</si>
  <si>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</si>
  <si>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</si>
  <si>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</si>
  <si>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</si>
  <si>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</si>
  <si>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</si>
  <si>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</si>
  <si>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</si>
  <si>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</si>
  <si>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</si>
  <si>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</si>
  <si>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</si>
  <si>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</si>
  <si>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</si>
  <si>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</si>
  <si>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</si>
  <si>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</si>
  <si>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</si>
  <si>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</si>
  <si>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</si>
  <si>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</si>
  <si>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</si>
  <si>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</si>
  <si>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</si>
  <si>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</si>
  <si>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</si>
  <si>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</si>
  <si>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</si>
  <si>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</si>
  <si>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</si>
  <si>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</si>
  <si>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</si>
  <si>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</si>
  <si>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</si>
  <si>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</si>
  <si>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</si>
  <si>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</si>
  <si>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</si>
  <si>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</si>
  <si>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</si>
  <si>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</si>
  <si>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</si>
  <si>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</si>
  <si>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</si>
  <si>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</si>
  <si>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</si>
  <si>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</si>
  <si>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</si>
  <si>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</si>
  <si>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</si>
  <si>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</si>
  <si>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</si>
  <si>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</si>
  <si>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</si>
  <si>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</si>
  <si>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</si>
  <si>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</si>
  <si>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</si>
  <si>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</si>
  <si>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</si>
  <si>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</si>
  <si>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</si>
  <si>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</si>
  <si>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</si>
  <si>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</si>
  <si>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</si>
  <si>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</si>
  <si>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</si>
  <si>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</si>
  <si>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</si>
  <si>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</si>
  <si>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</si>
  <si>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</si>
  <si>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</si>
  <si>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</si>
  <si>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</si>
  <si>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</si>
  <si>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</si>
  <si>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</si>
  <si>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</si>
  <si>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</si>
  <si>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</si>
  <si>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</si>
  <si>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</si>
  <si>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</si>
  <si>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</si>
  <si>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</si>
  <si>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</si>
  <si>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</si>
  <si>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</si>
  <si>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</si>
  <si>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</si>
  <si>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</si>
  <si>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</si>
  <si>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</si>
  <si>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</si>
  <si>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</si>
  <si>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</si>
  <si>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</si>
  <si>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</si>
  <si>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</si>
  <si>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</si>
  <si>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</si>
  <si>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</si>
  <si>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</si>
  <si>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</si>
  <si>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</si>
  <si>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</si>
  <si>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</si>
  <si>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</si>
  <si>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</si>
  <si>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</si>
  <si>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</si>
  <si>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</si>
  <si>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</si>
  <si>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</si>
  <si>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</si>
  <si>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</si>
  <si>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</si>
  <si>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</si>
  <si>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</si>
  <si>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</si>
  <si>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</si>
  <si>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</si>
  <si>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</si>
  <si>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</si>
  <si>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</si>
  <si>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</si>
  <si>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</si>
  <si>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</si>
  <si>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</si>
  <si>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</si>
  <si>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</si>
  <si>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</si>
  <si>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</si>
  <si>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</si>
  <si>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</si>
  <si>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</si>
  <si>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</si>
  <si>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</si>
  <si>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</si>
  <si>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</si>
  <si>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</si>
  <si>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</si>
  <si>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</si>
  <si>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</si>
  <si>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</si>
  <si>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</si>
  <si>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</si>
  <si>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</si>
  <si>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</si>
  <si>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</si>
  <si>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</si>
  <si>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</si>
  <si>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</si>
  <si>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</si>
  <si>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</si>
  <si>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</si>
  <si>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</si>
  <si>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</si>
  <si>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</si>
  <si>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</si>
  <si>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</si>
  <si>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</si>
  <si>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</si>
  <si>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</si>
  <si>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</si>
  <si>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</si>
  <si>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</si>
  <si>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</si>
  <si>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</si>
  <si>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</si>
  <si>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</si>
  <si>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</si>
  <si>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</si>
  <si>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</si>
  <si>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</si>
  <si>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</si>
  <si>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</si>
  <si>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</si>
  <si>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</si>
  <si>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</si>
  <si>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</si>
  <si>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</si>
  <si>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</si>
  <si>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</si>
  <si>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</si>
  <si>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</si>
  <si>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</si>
  <si>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</si>
  <si>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</si>
  <si>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</si>
  <si>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</si>
  <si>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</si>
  <si>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</si>
  <si>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</si>
  <si>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</si>
  <si>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</si>
  <si>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</si>
  <si>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</si>
  <si>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</si>
  <si>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</si>
  <si>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</si>
  <si>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</si>
  <si>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</si>
  <si>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</si>
  <si>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</si>
  <si>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</si>
  <si>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</si>
  <si>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</si>
  <si>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</si>
  <si>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</si>
  <si>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</si>
  <si>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</si>
  <si>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</si>
  <si>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</si>
  <si>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</si>
  <si>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</si>
  <si>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</si>
  <si>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</si>
  <si>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</si>
  <si>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</si>
  <si>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</si>
  <si>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</si>
  <si>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</si>
  <si>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</si>
  <si>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</si>
  <si>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</si>
  <si>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</si>
  <si>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</si>
  <si>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</si>
  <si>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</si>
  <si>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</si>
  <si>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</si>
  <si>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</si>
  <si>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</si>
  <si>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</si>
  <si>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</si>
  <si>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</si>
  <si>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</si>
  <si>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</si>
  <si>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</si>
  <si>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</si>
  <si>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</si>
  <si>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</si>
  <si>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</si>
  <si>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</si>
  <si>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</si>
  <si>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</si>
  <si>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</si>
  <si>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</si>
  <si>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</si>
  <si>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</si>
  <si>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</si>
  <si>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</si>
  <si>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</si>
  <si>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</si>
  <si>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</si>
  <si>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</si>
  <si>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</si>
  <si>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</si>
  <si>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</si>
  <si>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</si>
  <si>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</si>
  <si>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</si>
  <si>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</si>
  <si>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</si>
  <si>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</si>
  <si>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</si>
  <si>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</si>
  <si>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</si>
  <si>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</si>
  <si>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</si>
  <si>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</si>
  <si>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</si>
  <si>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</si>
  <si>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</si>
  <si>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</si>
  <si>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</si>
  <si>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</si>
  <si>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</si>
  <si>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</si>
  <si>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</si>
  <si>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</si>
  <si>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</si>
  <si>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</si>
  <si>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</si>
  <si>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</si>
  <si>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</si>
  <si>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</si>
  <si>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</si>
  <si>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</si>
  <si>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</si>
  <si>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</si>
  <si>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</si>
  <si>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</si>
  <si>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</si>
  <si>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</si>
  <si>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</si>
  <si>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</si>
  <si>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</si>
  <si>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</si>
  <si>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</si>
  <si>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</si>
  <si>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</si>
  <si>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</si>
  <si>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</si>
  <si>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</si>
  <si>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</si>
  <si>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</si>
  <si>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</si>
  <si>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</si>
  <si>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</si>
  <si>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</si>
  <si>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</si>
  <si>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</si>
  <si>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</si>
  <si>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</si>
  <si>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</si>
  <si>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</si>
  <si>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</si>
  <si>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</si>
  <si>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</si>
  <si>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</si>
  <si>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</si>
  <si>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</si>
  <si>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</si>
  <si>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</si>
  <si>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</si>
  <si>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</si>
  <si>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</si>
  <si>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</si>
  <si>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</si>
  <si>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</si>
  <si>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</si>
  <si>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</si>
  <si>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</si>
  <si>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</si>
  <si>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</si>
  <si>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</si>
  <si>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</si>
  <si>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</si>
  <si>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</si>
  <si>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</si>
  <si>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</si>
  <si>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</si>
  <si>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</si>
  <si>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</si>
  <si>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</si>
  <si>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</si>
  <si>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</si>
  <si>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</si>
  <si>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</si>
  <si>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</si>
  <si>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</si>
  <si>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</si>
  <si>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</si>
  <si>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</si>
  <si>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</si>
  <si>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</si>
  <si>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</si>
  <si>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</si>
  <si>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</si>
  <si>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</si>
  <si>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</si>
  <si>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</si>
  <si>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</si>
  <si>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</si>
  <si>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</si>
  <si>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</si>
  <si>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</si>
  <si>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</si>
  <si>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</si>
  <si>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</si>
  <si>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</si>
  <si>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</si>
  <si>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</si>
  <si>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</si>
  <si>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</si>
  <si>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</si>
  <si>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</si>
  <si>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</si>
  <si>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</si>
  <si>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</si>
  <si>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</si>
  <si>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</si>
  <si>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</si>
  <si>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</si>
  <si>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</si>
  <si>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</si>
  <si>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</si>
  <si>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</si>
  <si>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</si>
  <si>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</si>
  <si>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</si>
  <si>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</si>
  <si>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</si>
  <si>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</si>
  <si>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</si>
  <si>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</si>
  <si>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</si>
  <si>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</si>
  <si>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</si>
  <si>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</si>
  <si>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</si>
  <si>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</si>
  <si>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</si>
  <si>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</si>
  <si>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</si>
  <si>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</si>
  <si>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</si>
  <si>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</si>
  <si>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</si>
  <si>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</si>
  <si>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</si>
  <si>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</si>
  <si>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</si>
  <si>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</si>
  <si>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</si>
  <si>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</si>
  <si>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</si>
  <si>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</si>
  <si>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</si>
  <si>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</si>
  <si>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</si>
  <si>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</si>
  <si>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</si>
  <si>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</si>
  <si>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</si>
  <si>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</si>
  <si>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</si>
  <si>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</si>
  <si>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</si>
  <si>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</si>
  <si>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</si>
  <si>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</si>
  <si>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</si>
  <si>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</si>
  <si>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</si>
  <si>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</si>
  <si>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</si>
  <si>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</si>
  <si>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</si>
  <si>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</si>
  <si>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</si>
  <si>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</si>
  <si>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</si>
  <si>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</si>
  <si>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</si>
  <si>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</si>
  <si>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</si>
  <si>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</si>
  <si>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</si>
  <si>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</si>
  <si>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</si>
  <si>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</si>
  <si>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</si>
  <si>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</si>
  <si>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</si>
  <si>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</si>
  <si>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</si>
  <si>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</si>
  <si>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</si>
  <si>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</si>
  <si>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</si>
  <si>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</si>
  <si>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</si>
  <si>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</si>
  <si>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</si>
  <si>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</si>
  <si>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</si>
  <si>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</si>
  <si>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</si>
  <si>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</si>
  <si>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</si>
  <si>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</si>
  <si>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</si>
  <si>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</si>
  <si>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</si>
  <si>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</si>
  <si>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</si>
  <si>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</si>
  <si>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</si>
  <si>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</si>
  <si>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</si>
  <si>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</si>
  <si>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</si>
  <si>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</si>
  <si>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</si>
  <si>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</si>
  <si>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</si>
  <si>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</si>
  <si>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</si>
  <si>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</si>
  <si>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</si>
  <si>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</si>
  <si>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</si>
  <si>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</si>
  <si>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</si>
  <si>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</si>
  <si>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</si>
  <si>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</si>
  <si>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</si>
  <si>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</si>
  <si>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</si>
  <si>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</si>
  <si>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</si>
  <si>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</si>
  <si>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</si>
  <si>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</si>
  <si>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</si>
  <si>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</si>
  <si>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</si>
  <si>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</si>
  <si>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</si>
  <si>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</si>
  <si>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</si>
  <si>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</si>
  <si>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</si>
  <si>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</si>
  <si>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</si>
  <si>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</si>
  <si>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</si>
  <si>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</si>
  <si>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</si>
  <si>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</si>
  <si>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</si>
  <si>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</si>
  <si>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</si>
  <si>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</si>
  <si>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</si>
  <si>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</si>
  <si>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</si>
  <si>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</si>
  <si>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</si>
  <si>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</si>
  <si>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</si>
  <si>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</si>
  <si>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</si>
  <si>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</si>
  <si>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</si>
  <si>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</si>
  <si>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</si>
  <si>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</si>
  <si>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</si>
  <si>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</si>
  <si>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</si>
  <si>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</si>
  <si>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</si>
  <si>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</si>
  <si>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</si>
  <si>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</si>
  <si>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</si>
  <si>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</si>
  <si>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</si>
  <si>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</si>
  <si>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</si>
  <si>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</si>
  <si>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</si>
  <si>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</si>
  <si>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</si>
  <si>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</si>
  <si>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</si>
  <si>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</si>
  <si>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</si>
  <si>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</si>
  <si>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</si>
  <si>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</si>
  <si>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</si>
  <si>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</si>
  <si>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</si>
  <si>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</si>
  <si>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</si>
  <si>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</si>
  <si>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</si>
  <si>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</si>
  <si>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</si>
  <si>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</si>
  <si>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</si>
  <si>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</si>
  <si>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</si>
  <si>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</si>
  <si>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</si>
  <si>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</si>
  <si>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</si>
  <si>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</si>
  <si>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</si>
  <si>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</si>
  <si>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</si>
  <si>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</si>
  <si>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</si>
  <si>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</si>
  <si>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</si>
  <si>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</si>
  <si>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</si>
  <si>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</si>
  <si>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</si>
  <si>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</si>
  <si>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</si>
  <si>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</si>
  <si>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</si>
  <si>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</si>
  <si>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</si>
  <si>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</si>
  <si>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</si>
  <si>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</si>
  <si>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</si>
  <si>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</si>
  <si>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</si>
  <si>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</si>
  <si>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</si>
  <si>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</si>
  <si>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</si>
  <si>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</si>
  <si>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</si>
  <si>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</si>
  <si>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</si>
  <si>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</si>
  <si>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</si>
  <si>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</si>
  <si>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</si>
  <si>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</si>
  <si>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</si>
  <si>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</si>
  <si>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</si>
  <si>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</si>
  <si>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</si>
  <si>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</si>
  <si>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</si>
  <si>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</si>
  <si>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</si>
  <si>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</si>
  <si>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</si>
  <si>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</si>
  <si>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</si>
  <si>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</si>
  <si>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</si>
  <si>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</si>
  <si>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</si>
  <si>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</si>
  <si>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</si>
  <si>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</si>
  <si>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</si>
  <si>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</si>
  <si>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</si>
  <si>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</si>
  <si>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</si>
  <si>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</si>
  <si>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</si>
  <si>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</si>
  <si>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</si>
  <si>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</si>
  <si>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</si>
  <si>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</si>
  <si>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</si>
  <si>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</si>
  <si>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</si>
  <si>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</si>
  <si>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</si>
  <si>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</si>
  <si>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</si>
  <si>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</si>
  <si>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</si>
  <si>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</si>
  <si>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</si>
  <si>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</si>
  <si>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</si>
  <si>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</si>
  <si>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</si>
  <si>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</si>
  <si>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</si>
  <si>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</si>
  <si>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</si>
  <si>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</si>
  <si>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</si>
  <si>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</si>
  <si>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</si>
  <si>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</si>
  <si>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</si>
  <si>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</si>
  <si>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</si>
  <si>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</si>
  <si>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</si>
  <si>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</si>
  <si>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</si>
  <si>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</si>
  <si>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</si>
  <si>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</si>
  <si>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</si>
  <si>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</si>
  <si>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</si>
  <si>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</si>
  <si>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</si>
  <si>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</si>
  <si>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</si>
  <si>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</si>
  <si>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</si>
  <si>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</si>
  <si>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</si>
  <si>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</si>
  <si>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</si>
  <si>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</si>
  <si>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</si>
  <si>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</si>
  <si>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</si>
  <si>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</si>
  <si>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</si>
  <si>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</si>
  <si>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</si>
  <si>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</si>
  <si>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</si>
  <si>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</si>
  <si>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</si>
  <si>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</si>
  <si>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</si>
  <si>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</si>
  <si>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</si>
  <si>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</si>
  <si>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</si>
  <si>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</si>
  <si>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</si>
  <si>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</si>
  <si>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</si>
  <si>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</si>
  <si>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</si>
  <si>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</si>
  <si>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</si>
  <si>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</si>
  <si>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</si>
  <si>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</si>
  <si>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</si>
  <si>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</si>
  <si>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</si>
  <si>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</si>
  <si>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</si>
  <si>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</si>
  <si>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</si>
  <si>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</si>
  <si>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</si>
  <si>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</si>
  <si>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</si>
  <si>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</si>
  <si>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</si>
  <si>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</si>
  <si>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</si>
  <si>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</si>
  <si>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</si>
  <si>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</si>
  <si>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</si>
  <si>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</si>
  <si>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</si>
  <si>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</si>
  <si>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</si>
  <si>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</si>
  <si>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</si>
  <si>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</si>
  <si>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</si>
  <si>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</si>
  <si>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</si>
  <si>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</si>
  <si>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</si>
  <si>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</si>
  <si>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</si>
  <si>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</si>
  <si>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</si>
  <si>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</si>
  <si>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</si>
  <si>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</si>
  <si>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</si>
  <si>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</si>
  <si>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</si>
  <si>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</si>
  <si>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</si>
  <si>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</si>
  <si>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</si>
  <si>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</si>
  <si>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</si>
  <si>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</si>
  <si>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</si>
  <si>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</si>
  <si>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</si>
  <si>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</si>
  <si>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</si>
  <si>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</si>
  <si>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</si>
  <si>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</si>
  <si>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</si>
  <si>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</si>
  <si>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</si>
  <si>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</si>
  <si>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</si>
  <si>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</si>
  <si>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</si>
  <si>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</si>
  <si>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</si>
  <si>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</si>
  <si>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</si>
  <si>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</si>
  <si>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</si>
  <si>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</si>
  <si>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</si>
  <si>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</si>
  <si>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</si>
  <si>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</si>
  <si>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</si>
  <si>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</si>
  <si>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</si>
  <si>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</si>
  <si>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</si>
  <si>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</si>
  <si>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</si>
  <si>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</si>
  <si>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</si>
  <si>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</si>
  <si>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</si>
  <si>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</si>
  <si>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</si>
  <si>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</si>
  <si>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</si>
  <si>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</si>
  <si>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</si>
  <si>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</si>
  <si>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</si>
  <si>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</si>
  <si>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</si>
  <si>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</si>
  <si>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</si>
  <si>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</si>
  <si>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</si>
  <si>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</si>
  <si>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</si>
  <si>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</si>
  <si>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</si>
  <si>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</si>
  <si>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</si>
  <si>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</si>
  <si>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</si>
  <si>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</si>
  <si>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</si>
  <si>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</si>
  <si>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</si>
  <si>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</si>
  <si>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</si>
  <si>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</si>
  <si>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</si>
  <si>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</si>
  <si>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</si>
  <si>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</si>
  <si>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</si>
  <si>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</si>
  <si>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</si>
  <si>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</si>
  <si>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</si>
  <si>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</si>
  <si>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</si>
  <si>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</si>
  <si>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</si>
  <si>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</si>
  <si>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</si>
  <si>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</si>
  <si>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</si>
  <si>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</si>
  <si>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</si>
  <si>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</si>
  <si>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</si>
  <si>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</si>
  <si>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</si>
  <si>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</si>
  <si>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</si>
  <si>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</si>
  <si>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</si>
  <si>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</si>
  <si>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</si>
  <si>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</si>
  <si>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</si>
  <si>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</si>
  <si>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</si>
  <si>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</si>
  <si>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</si>
  <si>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</si>
  <si>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</si>
  <si>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</si>
  <si>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</si>
  <si>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</si>
  <si>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</si>
  <si>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</si>
  <si>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</si>
  <si>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</si>
  <si>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</si>
  <si>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</si>
  <si>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</si>
  <si>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</si>
  <si>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</si>
  <si>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</si>
  <si>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</si>
  <si>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</si>
  <si>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</si>
  <si>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</si>
  <si>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</si>
  <si>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</si>
  <si>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</si>
  <si>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</si>
  <si>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</si>
  <si>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</si>
  <si>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</si>
  <si>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</si>
  <si>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</si>
  <si>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</si>
  <si>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</si>
  <si>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</si>
  <si>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</si>
  <si>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</si>
  <si>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</si>
  <si>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</si>
  <si>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</si>
  <si>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</si>
  <si>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</si>
  <si>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</si>
  <si>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</si>
  <si>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</si>
  <si>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</si>
  <si>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</si>
  <si>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</si>
  <si>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</si>
  <si>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</si>
  <si>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</si>
  <si>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</si>
  <si>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</si>
  <si>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</si>
  <si>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</si>
  <si>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</si>
  <si>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</si>
  <si>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</si>
  <si>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</si>
  <si>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</si>
  <si>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</si>
  <si>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</si>
  <si>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</si>
  <si>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</si>
  <si>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</si>
  <si>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</si>
  <si>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</si>
  <si>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</si>
  <si>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</si>
  <si>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</si>
  <si>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</si>
  <si>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</si>
  <si>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</si>
  <si>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</si>
  <si>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</si>
  <si>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</si>
  <si>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</si>
  <si>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</si>
  <si>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</si>
  <si>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</si>
  <si>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</si>
  <si>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</si>
  <si>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</si>
  <si>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</si>
  <si>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</si>
  <si>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</si>
  <si>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</si>
  <si>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</si>
  <si>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</si>
  <si>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</si>
  <si>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</si>
  <si>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</si>
  <si>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</si>
  <si>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</si>
  <si>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</si>
  <si>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</si>
  <si>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</si>
  <si>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</si>
  <si>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</si>
  <si>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</si>
  <si>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</si>
  <si>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</si>
  <si>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</si>
  <si>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</si>
  <si>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</si>
  <si>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</si>
  <si>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</si>
  <si>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</si>
  <si>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</si>
  <si>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</si>
  <si>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</si>
  <si>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</si>
  <si>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</si>
  <si>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</si>
  <si>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</si>
  <si>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</si>
  <si>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</si>
  <si>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</si>
  <si>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</si>
  <si>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</si>
  <si>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</si>
  <si>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</si>
  <si>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</si>
  <si>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</si>
  <si>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</si>
  <si>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</si>
  <si>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</si>
  <si>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</si>
  <si>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</si>
  <si>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</si>
  <si>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</si>
  <si>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</si>
  <si>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</si>
  <si>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</si>
  <si>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</si>
  <si>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</si>
  <si>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</si>
  <si>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</si>
  <si>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</si>
  <si>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</si>
  <si>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</si>
  <si>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</si>
  <si>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</si>
  <si>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</si>
  <si>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</si>
  <si>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</si>
  <si>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</si>
  <si>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</si>
  <si>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</si>
  <si>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</si>
  <si>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</si>
  <si>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</si>
  <si>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</si>
  <si>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</si>
  <si>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</si>
  <si>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</si>
  <si>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</si>
  <si>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</si>
  <si>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</si>
  <si>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</si>
  <si>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</si>
  <si>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</si>
  <si>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</si>
  <si>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</si>
  <si>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</si>
  <si>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</si>
  <si>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</si>
  <si>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</si>
  <si>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</si>
  <si>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</si>
  <si>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</si>
  <si>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</si>
  <si>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</si>
  <si>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</si>
  <si>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</si>
  <si>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</si>
  <si>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</si>
  <si>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</si>
  <si>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</si>
  <si>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</si>
  <si>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</si>
  <si>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</si>
  <si>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</si>
  <si>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</si>
  <si>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</si>
  <si>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</si>
  <si>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</si>
  <si>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</si>
  <si>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</si>
  <si>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</si>
  <si>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</si>
  <si>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</si>
  <si>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</si>
  <si>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</si>
  <si>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</si>
  <si>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</si>
  <si>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</si>
  <si>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</si>
  <si>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</si>
  <si>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</si>
  <si>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</si>
  <si>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</si>
  <si>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</si>
  <si>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</si>
  <si>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</si>
  <si>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</si>
  <si>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</si>
  <si>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</si>
  <si>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</si>
  <si>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</si>
  <si>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</si>
  <si>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</si>
  <si>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</si>
  <si>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</si>
  <si>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</si>
  <si>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</si>
  <si>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</si>
  <si>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</si>
  <si>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</si>
  <si>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</si>
  <si>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</si>
  <si>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</si>
  <si>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</si>
  <si>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</si>
  <si>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</si>
  <si>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</si>
  <si>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</si>
  <si>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</si>
  <si>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</si>
  <si>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</si>
  <si>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</si>
  <si>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</si>
  <si>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</si>
  <si>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</si>
  <si>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</si>
  <si>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</si>
  <si>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</si>
  <si>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</si>
  <si>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</si>
  <si>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</si>
  <si>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</si>
  <si>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</si>
  <si>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</si>
  <si>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</si>
  <si>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</si>
  <si>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</si>
  <si>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</si>
  <si>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</si>
  <si>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</si>
  <si>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</si>
  <si>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</si>
  <si>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</si>
  <si>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</si>
  <si>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</si>
  <si>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</si>
  <si>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</si>
  <si>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</si>
  <si>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</si>
  <si>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</si>
  <si>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</si>
  <si>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</si>
  <si>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</si>
  <si>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</si>
  <si>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</si>
  <si>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</si>
  <si>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</si>
  <si>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</si>
  <si>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</si>
  <si>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</si>
  <si>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</si>
  <si>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</si>
  <si>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</si>
  <si>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</si>
  <si>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</si>
  <si>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</si>
  <si>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</si>
  <si>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</si>
  <si>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</si>
  <si>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</si>
  <si>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</si>
  <si>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</si>
  <si>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</si>
  <si>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</si>
  <si>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</si>
  <si>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</si>
  <si>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</si>
  <si>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</si>
  <si>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</si>
  <si>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</si>
  <si>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</si>
  <si>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</si>
  <si>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</si>
  <si>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</si>
  <si>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</si>
  <si>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</si>
  <si>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</si>
  <si>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</si>
  <si>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</si>
  <si>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</si>
  <si>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</si>
  <si>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</si>
  <si>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</si>
  <si>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</si>
  <si>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</si>
  <si>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</si>
  <si>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</si>
  <si>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</si>
  <si>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</si>
  <si>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</si>
  <si>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</si>
  <si>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</si>
  <si>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</si>
  <si>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</si>
  <si>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</si>
  <si>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</si>
  <si>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</si>
  <si>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</si>
  <si>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</si>
  <si>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</si>
  <si>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</si>
  <si>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</si>
  <si>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</si>
  <si>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</si>
  <si>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</si>
  <si>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</si>
  <si>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</si>
  <si>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</si>
  <si>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</si>
  <si>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</si>
  <si>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</si>
  <si>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</si>
  <si>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</si>
  <si>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</si>
  <si>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</si>
  <si>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</si>
  <si>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</si>
  <si>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</si>
  <si>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</si>
  <si>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</si>
  <si>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</si>
  <si>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</si>
  <si>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</si>
  <si>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</si>
  <si>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</si>
  <si>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</si>
  <si>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</si>
  <si>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</si>
  <si>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</si>
  <si>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</si>
  <si>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</si>
  <si>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</si>
  <si>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</si>
  <si>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</si>
  <si>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</si>
  <si>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</si>
  <si>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</si>
  <si>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</si>
  <si>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</si>
  <si>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</si>
  <si>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</si>
  <si>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</si>
  <si>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</si>
  <si>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</si>
  <si>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</si>
  <si>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</si>
  <si>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</si>
  <si>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</si>
  <si>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</si>
  <si>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</si>
  <si>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</si>
  <si>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</si>
  <si>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</si>
  <si>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</si>
  <si>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</si>
  <si>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</si>
  <si>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</si>
  <si>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</si>
  <si>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</si>
  <si>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</si>
  <si>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</si>
  <si>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</si>
  <si>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</si>
  <si>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</si>
  <si>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</si>
  <si>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</si>
  <si>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</si>
  <si>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</si>
  <si>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</si>
  <si>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</si>
  <si>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</si>
  <si>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</si>
  <si>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</si>
  <si>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</si>
  <si>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</si>
  <si>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</si>
  <si>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</si>
  <si>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</si>
  <si>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</si>
  <si>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</si>
  <si>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</si>
  <si>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</si>
  <si>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</si>
  <si>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</si>
  <si>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</si>
  <si>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</si>
  <si>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</si>
  <si>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</si>
  <si>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</si>
  <si>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</si>
  <si>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</si>
  <si>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</si>
  <si>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</si>
  <si>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</si>
  <si>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</si>
  <si>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</si>
  <si>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</si>
  <si>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</si>
  <si>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</si>
  <si>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</si>
  <si>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</si>
  <si>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</si>
  <si>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</si>
  <si>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</si>
  <si>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</si>
  <si>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</si>
  <si>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</si>
  <si>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</si>
  <si>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</si>
  <si>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</si>
  <si>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</si>
  <si>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</si>
  <si>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</si>
  <si>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</si>
  <si>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</si>
  <si>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</si>
  <si>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</si>
  <si>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</si>
  <si>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</si>
  <si>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</si>
  <si>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</si>
  <si>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</si>
  <si>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</si>
  <si>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</si>
  <si>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</si>
  <si>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</si>
  <si>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</si>
  <si>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</si>
  <si>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</si>
  <si>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</si>
  <si>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</si>
  <si>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</si>
  <si>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</si>
  <si>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</si>
  <si>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</si>
  <si>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</si>
  <si>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</si>
  <si>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</si>
  <si>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</si>
  <si>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</si>
  <si>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</si>
  <si>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</si>
  <si>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</si>
  <si>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</si>
  <si>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</si>
  <si>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</si>
  <si>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</si>
  <si>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</si>
  <si>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</si>
  <si>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</si>
  <si>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</si>
  <si>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</si>
  <si>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</si>
  <si>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</si>
  <si>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</si>
  <si>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</si>
  <si>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</si>
  <si>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</si>
  <si>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</si>
  <si>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</si>
  <si>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</si>
  <si>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</si>
  <si>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</si>
  <si>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</si>
  <si>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</si>
  <si>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</si>
  <si>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</si>
  <si>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</si>
  <si>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</si>
  <si>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</si>
  <si>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</si>
  <si>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</si>
  <si>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</si>
  <si>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</si>
  <si>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</si>
  <si>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</si>
  <si>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</si>
  <si>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</si>
  <si>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</si>
  <si>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</si>
  <si>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</si>
  <si>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</si>
  <si>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</si>
  <si>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</si>
  <si>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</si>
  <si>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</si>
  <si>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</si>
  <si>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</si>
  <si>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</si>
  <si>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</si>
  <si>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</si>
  <si>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</si>
  <si>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</si>
  <si>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</si>
  <si>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</si>
  <si>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</si>
  <si>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</si>
  <si>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</si>
  <si>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</si>
  <si>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</si>
  <si>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</si>
  <si>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</si>
  <si>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</si>
  <si>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</si>
  <si>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</si>
  <si>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</si>
  <si>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</si>
  <si>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</si>
  <si>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</si>
  <si>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</si>
  <si>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</si>
  <si>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</si>
  <si>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</si>
  <si>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</si>
  <si>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</si>
  <si>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</si>
  <si>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</si>
  <si>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</si>
  <si>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</si>
  <si>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</si>
  <si>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</si>
  <si>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</si>
  <si>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</si>
  <si>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</si>
  <si>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</si>
  <si>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</si>
  <si>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</si>
  <si>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</si>
  <si>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</si>
  <si>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</si>
  <si>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</si>
  <si>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</si>
  <si>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</si>
  <si>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</si>
  <si>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</si>
  <si>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</si>
  <si>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</si>
  <si>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</si>
  <si>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</si>
  <si>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</si>
  <si>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</si>
  <si>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</si>
  <si>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</si>
  <si>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</si>
  <si>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</si>
  <si>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</si>
  <si>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</si>
  <si>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</si>
  <si>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</si>
  <si>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</si>
  <si>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</si>
  <si>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</si>
  <si>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</si>
  <si>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</si>
  <si>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</si>
  <si>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</si>
  <si>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</si>
  <si>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</si>
  <si>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</si>
  <si>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</si>
  <si>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</si>
  <si>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</si>
  <si>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</si>
  <si>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</si>
  <si>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</si>
  <si>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</si>
  <si>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</si>
  <si>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</si>
  <si>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</si>
  <si>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</si>
  <si>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</si>
  <si>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</si>
  <si>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</si>
  <si>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</si>
  <si>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</si>
  <si>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</si>
  <si>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</si>
  <si>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</si>
  <si>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</si>
  <si>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</si>
  <si>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</si>
  <si>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</si>
  <si>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</si>
  <si>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</si>
  <si>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</si>
  <si>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</si>
  <si>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</si>
  <si>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</si>
  <si>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</si>
  <si>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</si>
  <si>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</si>
  <si>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</si>
  <si>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</si>
  <si>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</si>
  <si>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</si>
  <si>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</si>
  <si>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</si>
  <si>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</si>
  <si>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</si>
  <si>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</si>
  <si>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</si>
  <si>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</si>
  <si>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</si>
  <si>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</si>
  <si>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</si>
  <si>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</si>
  <si>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</si>
  <si>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</si>
  <si>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</si>
  <si>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</si>
  <si>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</si>
  <si>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</si>
  <si>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</si>
  <si>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</si>
  <si>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</si>
  <si>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</si>
  <si>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</si>
  <si>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</si>
  <si>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</si>
  <si>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</si>
  <si>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</si>
  <si>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</si>
  <si>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</si>
  <si>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</si>
  <si>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</si>
  <si>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</si>
  <si>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</si>
  <si>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</si>
  <si>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</si>
  <si>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</si>
  <si>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</si>
  <si>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</si>
  <si>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</si>
  <si>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</si>
  <si>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</si>
  <si>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</si>
  <si>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</si>
  <si>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</si>
  <si>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</si>
  <si>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</si>
  <si>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</si>
  <si>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</si>
  <si>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</si>
  <si>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</si>
  <si>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</si>
  <si>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</si>
  <si>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</si>
  <si>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</si>
  <si>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</si>
  <si>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</si>
  <si>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</si>
  <si>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</si>
  <si>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</si>
  <si>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</si>
  <si>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</si>
  <si>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</si>
  <si>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</si>
  <si>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</si>
  <si>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</si>
  <si>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</si>
  <si>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</si>
  <si>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</si>
  <si>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</si>
  <si>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</si>
  <si>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</si>
  <si>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</si>
  <si>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</si>
  <si>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</si>
  <si>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</si>
  <si>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</si>
  <si>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</si>
  <si>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</si>
  <si>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</si>
  <si>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</si>
  <si>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</si>
  <si>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</si>
  <si>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</si>
  <si>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</si>
  <si>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</si>
  <si>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</si>
  <si>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</si>
  <si>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</si>
  <si>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</si>
  <si>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</si>
  <si>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</si>
  <si>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</si>
  <si>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</si>
  <si>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</si>
  <si>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</si>
  <si>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</si>
  <si>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</si>
  <si>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</si>
  <si>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</si>
  <si>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</si>
  <si>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</si>
  <si>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</si>
  <si>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</si>
  <si>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</si>
  <si>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</si>
  <si>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</si>
  <si>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</si>
  <si>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</si>
  <si>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</si>
  <si>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</si>
  <si>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</si>
  <si>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</si>
  <si>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</si>
  <si>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</si>
  <si>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</si>
  <si>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</si>
  <si>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</si>
  <si>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</si>
  <si>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</si>
  <si>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</si>
  <si>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</si>
  <si>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</si>
  <si>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</si>
  <si>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</si>
  <si>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</si>
  <si>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</si>
  <si>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</si>
  <si>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</si>
  <si>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</si>
  <si>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</si>
  <si>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</si>
  <si>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</si>
  <si>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</si>
  <si>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</si>
  <si>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</si>
  <si>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</si>
  <si>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</si>
  <si>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</si>
  <si>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</si>
  <si>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</si>
  <si>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</si>
  <si>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</si>
  <si>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</si>
  <si>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</si>
  <si>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</si>
  <si>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</si>
  <si>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</si>
  <si>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</si>
  <si>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</si>
  <si>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</si>
  <si>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</si>
  <si>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</si>
  <si>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</si>
  <si>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</si>
  <si>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</si>
  <si>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</si>
  <si>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</si>
  <si>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</si>
  <si>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</si>
  <si>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</si>
  <si>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</si>
  <si>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</si>
  <si>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</si>
  <si>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</si>
  <si>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</si>
  <si>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</si>
  <si>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</si>
  <si>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</si>
  <si>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</si>
  <si>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</si>
  <si>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</si>
  <si>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</si>
  <si>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</si>
  <si>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</si>
  <si>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</si>
  <si>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</si>
  <si>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</si>
  <si>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</si>
  <si>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</si>
  <si>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</si>
  <si>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</si>
  <si>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</si>
  <si>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</si>
  <si>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</si>
  <si>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</si>
  <si>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</si>
  <si>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</si>
  <si>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</si>
  <si>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</si>
  <si>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</si>
  <si>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</si>
  <si>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</si>
  <si>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</si>
  <si>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</si>
  <si>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</si>
  <si>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</si>
  <si>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</si>
  <si>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</si>
  <si>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</si>
  <si>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</si>
  <si>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</si>
  <si>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</si>
  <si>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</si>
  <si>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</si>
  <si>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</si>
  <si>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</si>
  <si>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</si>
  <si>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</si>
  <si>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</si>
  <si>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</si>
  <si>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</si>
  <si>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</si>
  <si>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</si>
  <si>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</si>
  <si>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</si>
  <si>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</si>
  <si>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</si>
  <si>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</si>
  <si>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</si>
  <si>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</si>
  <si>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</si>
  <si>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</si>
  <si>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</si>
  <si>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</si>
  <si>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</si>
  <si>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</si>
  <si>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</si>
  <si>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</si>
  <si>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</si>
  <si>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</si>
  <si>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</si>
  <si>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</si>
  <si>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</si>
  <si>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</si>
  <si>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</si>
  <si>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</si>
  <si>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</si>
  <si>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</si>
  <si>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</si>
  <si>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</si>
  <si>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</si>
  <si>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</si>
  <si>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</si>
  <si>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</si>
  <si>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</si>
  <si>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</si>
  <si>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</si>
  <si>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</si>
  <si>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</si>
  <si>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</si>
  <si>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</si>
  <si>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</si>
  <si>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</si>
  <si>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</si>
  <si>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</si>
  <si>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</si>
  <si>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</si>
  <si>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</si>
  <si>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</si>
  <si>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</si>
  <si>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</si>
  <si>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</si>
  <si>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</si>
  <si>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</si>
  <si>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</si>
  <si>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</si>
  <si>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</si>
  <si>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</si>
  <si>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</si>
  <si>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</si>
  <si>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</si>
  <si>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</si>
  <si>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</si>
  <si>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</si>
  <si>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</si>
  <si>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</si>
  <si>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</si>
  <si>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</si>
  <si>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</si>
  <si>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</si>
  <si>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</si>
  <si>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</si>
  <si>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</si>
  <si>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</si>
  <si>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</si>
  <si>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</si>
  <si>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</si>
  <si>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</si>
  <si>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</si>
  <si>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</si>
  <si>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</si>
  <si>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</si>
  <si>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</si>
  <si>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</si>
  <si>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</si>
  <si>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</si>
  <si>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</si>
  <si>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</si>
  <si>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</si>
  <si>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</si>
  <si>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</si>
  <si>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</si>
  <si>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</si>
  <si>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</si>
  <si>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</si>
  <si>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</si>
  <si>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</si>
  <si>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</si>
  <si>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</si>
  <si>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</si>
  <si>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</si>
  <si>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</si>
  <si>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</si>
  <si>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</si>
  <si>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</si>
  <si>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</si>
  <si>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</si>
  <si>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</si>
  <si>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</si>
  <si>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</si>
  <si>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</si>
  <si>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</si>
  <si>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</si>
  <si>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</si>
  <si>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</si>
  <si>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</si>
  <si>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</si>
  <si>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</si>
  <si>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</si>
  <si>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</si>
  <si>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</si>
  <si>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</si>
  <si>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</si>
  <si>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</si>
  <si>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</si>
  <si>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</si>
  <si>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</si>
  <si>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</si>
  <si>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</si>
  <si>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</si>
  <si>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</si>
  <si>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</si>
  <si>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</si>
  <si>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</si>
  <si>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</si>
  <si>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</si>
  <si>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</si>
  <si>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</si>
  <si>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</si>
  <si>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</si>
  <si>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</si>
  <si>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</si>
  <si>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</si>
  <si>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</si>
  <si>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</si>
  <si>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</si>
  <si>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</si>
  <si>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</si>
  <si>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</si>
  <si>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</si>
  <si>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</si>
  <si>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</si>
  <si>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</si>
  <si>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</si>
  <si>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</si>
  <si>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</si>
  <si>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</si>
  <si>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</si>
  <si>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</si>
  <si>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</si>
  <si>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</si>
  <si>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</si>
  <si>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</si>
  <si>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</si>
  <si>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</si>
  <si>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</si>
  <si>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</si>
  <si>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</si>
  <si>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</si>
  <si>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</si>
  <si>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</si>
  <si>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</si>
  <si>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</si>
  <si>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</si>
  <si>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</si>
  <si>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</si>
  <si>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</si>
  <si>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</si>
  <si>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</si>
  <si>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</si>
  <si>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</si>
  <si>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</si>
  <si>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</si>
  <si>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</si>
  <si>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</si>
  <si>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</si>
  <si>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</si>
  <si>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</si>
  <si>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</si>
  <si>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</si>
  <si>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</si>
  <si>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</si>
  <si>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</si>
  <si>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</si>
  <si>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</si>
  <si>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</si>
  <si>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</si>
  <si>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</si>
  <si>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</si>
  <si>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</si>
  <si>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</si>
  <si>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</si>
  <si>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</si>
  <si>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</si>
  <si>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</si>
  <si>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</si>
  <si>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</si>
  <si>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</si>
  <si>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</si>
  <si>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</si>
  <si>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</si>
  <si>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</si>
  <si>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</si>
  <si>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</si>
  <si>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</si>
  <si>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</si>
  <si>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</si>
  <si>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</si>
  <si>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</si>
  <si>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</si>
  <si>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</si>
  <si>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</si>
  <si>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</si>
  <si>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</si>
  <si>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</si>
  <si>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</si>
  <si>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</si>
  <si>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</si>
  <si>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</si>
  <si>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</si>
  <si>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</si>
  <si>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</si>
  <si>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</si>
  <si>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</si>
  <si>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</si>
  <si>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</si>
  <si>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</si>
  <si>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</si>
  <si>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</si>
  <si>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</si>
  <si>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</si>
  <si>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</si>
  <si>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</si>
  <si>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</si>
  <si>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</si>
  <si>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</si>
  <si>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</si>
  <si>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</si>
  <si>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</si>
  <si>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</si>
  <si>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</si>
  <si>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</si>
  <si>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</si>
  <si>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</si>
  <si>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</si>
  <si>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</si>
  <si>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</si>
  <si>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</si>
  <si>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</si>
  <si>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</si>
  <si>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</si>
  <si>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</si>
  <si>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</si>
  <si>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</si>
  <si>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</si>
  <si>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</si>
  <si>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</si>
  <si>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</si>
  <si>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</si>
  <si>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</si>
  <si>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</si>
  <si>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</si>
  <si>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</si>
  <si>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</si>
  <si>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</si>
  <si>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</si>
  <si>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</si>
  <si>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</si>
  <si>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</si>
  <si>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</si>
  <si>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</si>
  <si>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</si>
  <si>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</si>
  <si>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</si>
  <si>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</si>
  <si>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</si>
  <si>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</si>
  <si>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</si>
  <si>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</si>
  <si>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</si>
  <si>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</si>
  <si>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</si>
  <si>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</si>
  <si>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</si>
  <si>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</si>
  <si>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</si>
  <si>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</si>
  <si>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</si>
  <si>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</si>
  <si>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</si>
  <si>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</si>
  <si>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</si>
  <si>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</si>
  <si>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</si>
  <si>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</si>
  <si>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</si>
  <si>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</si>
  <si>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</si>
  <si>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</si>
  <si>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</si>
  <si>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</si>
  <si>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</si>
  <si>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</si>
  <si>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</si>
  <si>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</si>
  <si>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</si>
  <si>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</si>
  <si>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</si>
  <si>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</si>
  <si>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</si>
  <si>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</si>
  <si>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</si>
  <si>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</si>
  <si>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</si>
  <si>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</si>
  <si>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</si>
  <si>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</si>
  <si>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</si>
  <si>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</si>
  <si>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</si>
  <si>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</si>
  <si>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</si>
  <si>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</si>
  <si>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</si>
  <si>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</si>
  <si>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</si>
  <si>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</si>
  <si>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</si>
  <si>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</si>
  <si>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</si>
  <si>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</si>
  <si>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</si>
  <si>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</si>
  <si>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</si>
  <si>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</si>
  <si>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</si>
  <si>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</si>
  <si>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</si>
  <si>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</si>
  <si>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</si>
  <si>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</si>
  <si>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</si>
  <si>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</si>
  <si>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</si>
  <si>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</si>
  <si>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</si>
  <si>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</si>
  <si>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</si>
  <si>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</si>
  <si>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</si>
  <si>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</si>
  <si>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</si>
  <si>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</si>
  <si>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</si>
  <si>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</si>
  <si>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</si>
  <si>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</si>
  <si>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</si>
  <si>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</si>
  <si>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</si>
  <si>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</si>
  <si>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</si>
  <si>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</si>
  <si>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</si>
  <si>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</si>
  <si>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</si>
  <si>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</si>
  <si>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</si>
  <si>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</si>
  <si>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</si>
  <si>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</si>
  <si>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</si>
  <si>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</si>
  <si>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</si>
  <si>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</si>
  <si>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</si>
  <si>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</si>
  <si>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</si>
  <si>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</si>
  <si>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</si>
  <si>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</si>
  <si>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</si>
  <si>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</si>
  <si>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</si>
  <si>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</si>
  <si>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</si>
  <si>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</si>
  <si>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</si>
  <si>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</si>
  <si>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</si>
  <si>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</si>
  <si>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</si>
  <si>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</si>
  <si>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</si>
  <si>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</si>
  <si>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</si>
  <si>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</si>
  <si>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</si>
  <si>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</si>
  <si>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</si>
  <si>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</si>
  <si>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</si>
  <si>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</si>
  <si>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</si>
  <si>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</si>
  <si>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</si>
  <si>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</si>
  <si>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</si>
  <si>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</si>
  <si>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</si>
  <si>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</si>
  <si>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</si>
  <si>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</si>
  <si>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</si>
  <si>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</si>
  <si>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</si>
  <si>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</si>
  <si>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</si>
  <si>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</si>
  <si>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</si>
  <si>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</si>
  <si>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</si>
  <si>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</si>
  <si>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</si>
  <si>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</si>
  <si>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</si>
  <si>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</si>
  <si>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</si>
  <si>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</si>
  <si>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</si>
  <si>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</si>
  <si>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</si>
  <si>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</si>
  <si>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</si>
  <si>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</si>
  <si>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</si>
  <si>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</si>
  <si>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</si>
  <si>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</si>
  <si>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</si>
  <si>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</si>
  <si>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</si>
  <si>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</si>
  <si>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</si>
  <si>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</si>
  <si>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</si>
  <si>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</si>
  <si>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</si>
  <si>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</si>
  <si>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</si>
  <si>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</si>
  <si>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</si>
  <si>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</si>
  <si>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</si>
  <si>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</si>
  <si>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</si>
  <si>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</si>
  <si>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</si>
  <si>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</si>
  <si>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</si>
  <si>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</si>
  <si>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</si>
  <si>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</si>
  <si>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</si>
  <si>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</si>
  <si>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</si>
  <si>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</si>
  <si>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</si>
  <si>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</si>
  <si>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</si>
  <si>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</si>
  <si>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</si>
  <si>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</si>
  <si>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</si>
  <si>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</si>
  <si>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</si>
  <si>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</si>
  <si>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</si>
  <si>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</si>
  <si>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</si>
  <si>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</si>
  <si>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</si>
  <si>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</si>
  <si>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</si>
  <si>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</si>
  <si>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</si>
  <si>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</si>
  <si>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</si>
  <si>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</si>
  <si>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</si>
  <si>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</si>
  <si>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</si>
  <si>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</si>
  <si>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</si>
  <si>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</si>
  <si>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</si>
  <si>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</si>
  <si>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</si>
  <si>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</si>
  <si>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</si>
  <si>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</si>
  <si>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</si>
  <si>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</si>
  <si>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</si>
  <si>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</si>
  <si>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</si>
  <si>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</si>
  <si>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</si>
  <si>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</si>
  <si>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</si>
  <si>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</si>
  <si>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</si>
  <si>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</si>
  <si>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</si>
  <si>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</si>
  <si>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</si>
  <si>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</si>
  <si>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</si>
  <si>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</si>
  <si>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</si>
  <si>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</si>
  <si>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</si>
  <si>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</si>
  <si>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</si>
  <si>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</si>
  <si>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</si>
  <si>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</si>
  <si>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</si>
  <si>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</si>
  <si>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</si>
  <si>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</si>
  <si>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</si>
  <si>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</si>
  <si>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</si>
  <si>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</si>
  <si>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</si>
  <si>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</si>
  <si>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</si>
  <si>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</si>
  <si>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</si>
  <si>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</si>
  <si>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</si>
  <si>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</si>
  <si>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</si>
  <si>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</si>
  <si>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</si>
  <si>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</si>
  <si>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</si>
  <si>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</si>
  <si>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</si>
  <si>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</si>
  <si>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</si>
  <si>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</si>
  <si>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</si>
  <si>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</si>
  <si>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</si>
  <si>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</si>
  <si>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</si>
  <si>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</si>
  <si>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</si>
  <si>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</si>
  <si>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</si>
  <si>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</si>
  <si>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</si>
  <si>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</si>
  <si>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</si>
  <si>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</si>
  <si>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</si>
  <si>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</si>
  <si>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</si>
  <si>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</si>
  <si>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</si>
  <si>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</si>
  <si>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</si>
  <si>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</si>
  <si>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</si>
  <si>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</si>
  <si>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</si>
  <si>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</si>
  <si>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</si>
  <si>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</si>
  <si>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</si>
  <si>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</si>
  <si>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</si>
  <si>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</si>
  <si>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</si>
  <si>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</si>
  <si>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</si>
  <si>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</si>
  <si>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</si>
  <si>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</si>
  <si>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</si>
  <si>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</si>
  <si>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</si>
  <si>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</si>
  <si>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</si>
  <si>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</si>
  <si>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</si>
  <si>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</si>
  <si>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</si>
  <si>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</si>
  <si>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</si>
  <si>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</si>
  <si>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</si>
  <si>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</si>
  <si>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</si>
  <si>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</si>
  <si>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</si>
  <si>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</si>
  <si>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</si>
  <si>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</si>
  <si>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</si>
  <si>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</si>
  <si>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</si>
  <si>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</si>
  <si>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</si>
  <si>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</si>
  <si>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</si>
  <si>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</si>
  <si>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</si>
  <si>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</si>
  <si>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</si>
  <si>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</si>
  <si>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</si>
  <si>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</si>
  <si>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</si>
  <si>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</si>
  <si>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</si>
  <si>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</si>
  <si>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</si>
  <si>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</si>
  <si>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</si>
  <si>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</si>
  <si>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</si>
  <si>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</si>
  <si>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</si>
  <si>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</si>
  <si>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</si>
  <si>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</si>
  <si>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</si>
  <si>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</si>
  <si>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</si>
  <si>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</si>
  <si>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</si>
  <si>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</si>
  <si>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</si>
  <si>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</si>
  <si>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</si>
  <si>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</si>
  <si>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</si>
  <si>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</si>
  <si>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</si>
  <si>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</si>
  <si>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</si>
  <si>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</si>
  <si>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</si>
  <si>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</si>
  <si>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</si>
  <si>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</si>
  <si>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</si>
  <si>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</si>
  <si>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</si>
  <si>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</si>
  <si>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</si>
  <si>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</si>
  <si>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</si>
  <si>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</si>
  <si>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</si>
  <si>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</si>
  <si>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</si>
  <si>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</si>
  <si>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</si>
  <si>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</si>
  <si>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</si>
  <si>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</si>
  <si>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</si>
  <si>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</si>
  <si>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</si>
  <si>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</si>
  <si>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</si>
  <si>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</si>
  <si>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</si>
  <si>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</si>
  <si>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</si>
  <si>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</si>
  <si>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</si>
  <si>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</si>
  <si>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</si>
  <si>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</si>
  <si>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</si>
  <si>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</si>
  <si>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</si>
  <si>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</si>
  <si>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</si>
  <si>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</si>
  <si>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</si>
  <si>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</si>
  <si>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</si>
  <si>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</si>
  <si>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</si>
  <si>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</si>
  <si>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</si>
  <si>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</si>
  <si>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</si>
  <si>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</si>
  <si>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</si>
  <si>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</si>
  <si>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</si>
  <si>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</si>
  <si>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</si>
  <si>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</si>
  <si>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</si>
  <si>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</si>
  <si>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</si>
  <si>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</si>
  <si>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</si>
  <si>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</si>
  <si>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</si>
  <si>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</si>
  <si>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</si>
  <si>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</si>
  <si>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</si>
  <si>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</si>
  <si>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</si>
  <si>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</si>
  <si>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</si>
  <si>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</si>
  <si>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</si>
  <si>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</si>
  <si>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</si>
  <si>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</si>
  <si>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</si>
  <si>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</si>
  <si>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</si>
  <si>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</si>
  <si>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</si>
  <si>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</si>
  <si>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</si>
  <si>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</si>
  <si>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</si>
  <si>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</si>
  <si>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</si>
  <si>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</si>
  <si>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</si>
  <si>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</si>
  <si>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</si>
  <si>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</si>
  <si>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</si>
  <si>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</si>
  <si>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</si>
  <si>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</si>
  <si>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</si>
  <si>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</si>
  <si>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</si>
  <si>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</si>
  <si>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</si>
  <si>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</si>
  <si>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</si>
  <si>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</si>
  <si>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</si>
  <si>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</si>
  <si>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</si>
  <si>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</si>
  <si>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</si>
  <si>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</si>
  <si>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</si>
  <si>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</si>
  <si>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</si>
  <si>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</si>
  <si>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</si>
  <si>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</si>
  <si>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</si>
  <si>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</si>
  <si>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</si>
  <si>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</si>
  <si>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</si>
  <si>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</si>
  <si>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</si>
  <si>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</si>
  <si>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</si>
  <si>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</si>
  <si>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</si>
  <si>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</si>
  <si>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</si>
  <si>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</si>
  <si>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</si>
  <si>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</si>
  <si>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</si>
  <si>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</si>
  <si>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</si>
  <si>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</si>
  <si>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</si>
  <si>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</si>
  <si>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</si>
  <si>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</si>
  <si>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</si>
  <si>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</si>
  <si>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</si>
  <si>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</si>
  <si>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</si>
  <si>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</si>
  <si>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</si>
  <si>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</si>
  <si>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</si>
  <si>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</si>
  <si>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</si>
  <si>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</si>
  <si>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</si>
  <si>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</si>
  <si>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</si>
  <si>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</si>
  <si>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</si>
  <si>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</si>
  <si>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</si>
  <si>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</si>
  <si>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</si>
  <si>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</si>
  <si>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</si>
  <si>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</si>
  <si>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</si>
  <si>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</si>
  <si>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</si>
  <si>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</si>
  <si>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</si>
  <si>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</si>
  <si>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</si>
  <si>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</si>
  <si>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</si>
  <si>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</si>
  <si>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</si>
  <si>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</si>
  <si>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</si>
  <si>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</si>
  <si>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</si>
  <si>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</si>
  <si>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</si>
  <si>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</si>
  <si>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</si>
  <si>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</si>
  <si>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</si>
  <si>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</si>
  <si>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</si>
  <si>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</si>
  <si>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</si>
  <si>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</si>
  <si>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</si>
  <si>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</si>
  <si>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</si>
  <si>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</si>
  <si>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</si>
  <si>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</si>
  <si>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</si>
  <si>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</si>
  <si>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</si>
  <si>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</si>
  <si>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</si>
  <si>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</si>
  <si>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</si>
  <si>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</si>
  <si>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</si>
  <si>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</si>
  <si>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</si>
  <si>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</si>
  <si>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</si>
  <si>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</si>
  <si>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</si>
  <si>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</si>
  <si>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</si>
  <si>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</si>
  <si>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</si>
  <si>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</si>
  <si>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</si>
  <si>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</si>
  <si>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</si>
  <si>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</si>
  <si>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</si>
  <si>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</si>
  <si>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</si>
  <si>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</si>
  <si>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</si>
  <si>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</si>
  <si>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</si>
  <si>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</si>
  <si>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</si>
  <si>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</si>
  <si>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</si>
  <si>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</si>
  <si>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</si>
  <si>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</si>
  <si>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</si>
  <si>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</si>
  <si>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</si>
  <si>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</si>
  <si>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</si>
  <si>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</si>
  <si>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</si>
  <si>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</si>
  <si>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</si>
  <si>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</si>
  <si>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</si>
  <si>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</si>
  <si>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</si>
  <si>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</si>
  <si>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</si>
  <si>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</si>
  <si>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</si>
  <si>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</si>
  <si>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</si>
  <si>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</si>
  <si>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</si>
  <si>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</si>
  <si>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</si>
  <si>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</si>
  <si>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</si>
  <si>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</si>
  <si>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</si>
  <si>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</si>
  <si>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</si>
  <si>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</si>
  <si>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</si>
  <si>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</si>
  <si>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</si>
  <si>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</si>
  <si>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</si>
  <si>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</si>
  <si>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</si>
  <si>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</si>
  <si>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</si>
  <si>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</si>
  <si>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</si>
  <si>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</si>
  <si>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</si>
  <si>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</si>
  <si>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</si>
  <si>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</si>
  <si>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</si>
  <si>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</si>
  <si>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</si>
  <si>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</si>
  <si>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</si>
  <si>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</si>
  <si>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</si>
  <si>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</si>
  <si>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</si>
  <si>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</si>
  <si>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</si>
  <si>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</si>
  <si>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</si>
  <si>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</si>
  <si>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</si>
  <si>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</si>
  <si>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</si>
  <si>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</si>
  <si>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</si>
  <si>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</si>
  <si>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</si>
  <si>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</si>
  <si>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</si>
  <si>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</si>
  <si>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</si>
  <si>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</si>
  <si>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</si>
  <si>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</si>
  <si>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</si>
  <si>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</si>
  <si>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</si>
  <si>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</si>
  <si>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</si>
  <si>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</si>
  <si>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</si>
  <si>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</si>
  <si>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</si>
  <si>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</si>
  <si>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</si>
  <si>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</si>
  <si>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</si>
  <si>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</si>
  <si>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</si>
  <si>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</si>
  <si>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</si>
  <si>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</si>
  <si>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</si>
  <si>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</si>
  <si>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</si>
  <si>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</si>
  <si>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</si>
  <si>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</si>
  <si>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</si>
  <si>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</si>
  <si>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</si>
  <si>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</si>
  <si>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</si>
  <si>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</si>
  <si>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</si>
  <si>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</si>
  <si>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</si>
  <si>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</si>
  <si>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</si>
  <si>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</si>
  <si>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</si>
  <si>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</si>
  <si>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</si>
  <si>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</si>
  <si>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</si>
  <si>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</si>
  <si>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</si>
  <si>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</si>
  <si>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</si>
  <si>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</si>
  <si>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</si>
  <si>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</si>
  <si>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</si>
  <si>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</si>
  <si>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</si>
  <si>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</si>
  <si>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</si>
  <si>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</si>
  <si>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</si>
  <si>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</si>
  <si>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</si>
  <si>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</si>
  <si>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</si>
  <si>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</si>
  <si>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</si>
  <si>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</si>
  <si>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</si>
  <si>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</si>
  <si>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</si>
  <si>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</si>
  <si>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</si>
  <si>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</si>
  <si>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</si>
  <si>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</si>
  <si>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</si>
  <si>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</si>
  <si>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</si>
  <si>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</si>
  <si>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</si>
  <si>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</si>
  <si>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</si>
  <si>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</si>
  <si>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</si>
  <si>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</si>
  <si>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</si>
  <si>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</si>
  <si>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</si>
  <si>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</si>
  <si>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</si>
  <si>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</si>
  <si>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</si>
  <si>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</si>
  <si>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</si>
  <si>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</si>
  <si>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</si>
  <si>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</si>
  <si>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</si>
  <si>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</si>
  <si>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</si>
  <si>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</si>
  <si>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</si>
  <si>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</si>
  <si>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</si>
  <si>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</si>
  <si>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</si>
  <si>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</si>
  <si>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</si>
  <si>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</si>
  <si>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</si>
  <si>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</si>
  <si>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</si>
  <si>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</si>
  <si>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</si>
  <si>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</si>
  <si>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</si>
  <si>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</si>
  <si>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</si>
  <si>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</si>
  <si>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</si>
  <si>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</si>
  <si>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</si>
  <si>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</si>
  <si>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</si>
  <si>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</si>
  <si>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</si>
  <si>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</si>
  <si>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</si>
  <si>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</si>
  <si>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</si>
  <si>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</si>
  <si>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</si>
  <si>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</si>
  <si>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</si>
  <si>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</si>
  <si>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</si>
  <si>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</si>
  <si>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</si>
  <si>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</si>
  <si>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</si>
  <si>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</si>
  <si>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</si>
  <si>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</si>
  <si>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</si>
  <si>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</si>
  <si>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</si>
  <si>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</si>
  <si>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</si>
  <si>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</si>
  <si>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</si>
  <si>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</si>
  <si>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</si>
  <si>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</si>
  <si>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</si>
  <si>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</si>
  <si>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</si>
  <si>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</si>
  <si>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</si>
  <si>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</si>
  <si>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</si>
  <si>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</si>
  <si>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</si>
  <si>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</si>
  <si>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</si>
  <si>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</si>
  <si>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</si>
  <si>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</si>
  <si>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</si>
  <si>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</si>
  <si>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</si>
  <si>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</si>
  <si>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</si>
  <si>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</si>
  <si>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</si>
  <si>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</si>
  <si>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</si>
  <si>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</si>
  <si>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</si>
  <si>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</si>
  <si>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</si>
  <si>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</si>
  <si>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</si>
  <si>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</si>
  <si>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</si>
  <si>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</si>
  <si>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</si>
  <si>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</si>
  <si>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</si>
  <si>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</si>
  <si>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</si>
  <si>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</si>
  <si>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</si>
  <si>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</si>
  <si>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</si>
  <si>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</si>
  <si>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</si>
  <si>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</si>
  <si>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</si>
  <si>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</si>
  <si>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</si>
  <si>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</si>
  <si>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</si>
  <si>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</si>
  <si>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</si>
  <si>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</si>
  <si>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</si>
  <si>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</si>
  <si>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</si>
  <si>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</si>
  <si>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</si>
  <si>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</si>
  <si>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</si>
  <si>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</si>
  <si>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</si>
  <si>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</si>
  <si>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</si>
  <si>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</si>
  <si>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</si>
  <si>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</si>
  <si>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</si>
  <si>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</si>
  <si>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</si>
  <si>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</si>
  <si>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</si>
  <si>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</si>
  <si>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</si>
  <si>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</si>
  <si>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</si>
  <si>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</si>
  <si>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</si>
  <si>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</si>
  <si>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</si>
  <si>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</si>
  <si>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</si>
  <si>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</si>
  <si>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</si>
  <si>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</si>
  <si>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</si>
  <si>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</si>
  <si>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</si>
  <si>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</si>
  <si>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</si>
  <si>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</si>
  <si>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</si>
  <si>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</si>
  <si>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</si>
  <si>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</si>
  <si>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</si>
  <si>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</si>
  <si>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</si>
  <si>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</si>
  <si>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</si>
  <si>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</si>
  <si>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</si>
  <si>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</si>
  <si>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</si>
  <si>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</si>
  <si>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</si>
  <si>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</si>
  <si>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</si>
  <si>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</si>
  <si>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</si>
  <si>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</si>
  <si>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</si>
  <si>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</si>
  <si>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</si>
  <si>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</si>
  <si>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</si>
  <si>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</si>
  <si>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</si>
  <si>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</si>
  <si>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</si>
  <si>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</si>
  <si>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</si>
  <si>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</si>
  <si>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</si>
  <si>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</si>
  <si>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</si>
  <si>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</si>
  <si>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</si>
  <si>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</si>
  <si>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</si>
  <si>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</si>
  <si>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</si>
  <si>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</si>
  <si>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</si>
  <si>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</si>
  <si>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</si>
  <si>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</si>
  <si>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</si>
  <si>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</si>
  <si>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</si>
  <si>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</si>
  <si>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</si>
  <si>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</si>
  <si>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</si>
  <si>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</si>
  <si>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</si>
  <si>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</si>
  <si>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</si>
  <si>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</si>
  <si>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</si>
  <si>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</si>
  <si>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</si>
  <si>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</si>
  <si>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</si>
  <si>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</si>
  <si>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</si>
  <si>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</si>
  <si>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</si>
  <si>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</si>
  <si>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</si>
  <si>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</si>
  <si>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</si>
  <si>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</si>
  <si>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</si>
  <si>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</si>
  <si>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</si>
  <si>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</si>
  <si>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</si>
  <si>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</si>
  <si>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</si>
  <si>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</si>
  <si>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</si>
  <si>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</si>
  <si>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</si>
  <si>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</si>
  <si>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</si>
  <si>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</si>
  <si>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</si>
  <si>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</si>
  <si>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</si>
  <si>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</si>
  <si>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</si>
  <si>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</si>
  <si>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</si>
  <si>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</si>
  <si>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</si>
  <si>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</si>
  <si>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</si>
  <si>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</si>
  <si>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</si>
  <si>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</si>
  <si>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</si>
  <si>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</si>
  <si>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</si>
  <si>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</si>
  <si>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</si>
  <si>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</si>
  <si>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</si>
  <si>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</si>
  <si>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</si>
  <si>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</si>
  <si>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</si>
  <si>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</si>
  <si>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</si>
  <si>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</si>
  <si>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</si>
  <si>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</si>
  <si>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</si>
  <si>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</si>
  <si>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</si>
  <si>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</si>
  <si>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</si>
  <si>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</si>
  <si>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</si>
  <si>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</si>
  <si>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</si>
  <si>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</si>
  <si>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</si>
  <si>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</si>
  <si>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</si>
  <si>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</si>
  <si>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</si>
  <si>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</si>
  <si>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</si>
  <si>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</si>
  <si>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</si>
  <si>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</si>
  <si>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</si>
  <si>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</si>
  <si>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</si>
  <si>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</si>
  <si>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</si>
  <si>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</si>
  <si>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</si>
  <si>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</si>
  <si>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</si>
  <si>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</si>
  <si>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</si>
  <si>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</si>
  <si>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</si>
  <si>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</si>
  <si>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</si>
  <si>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</si>
  <si>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</si>
  <si>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</si>
  <si>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</si>
  <si>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</si>
  <si>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</si>
  <si>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</si>
  <si>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</si>
  <si>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</si>
  <si>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</si>
  <si>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</si>
  <si>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</si>
  <si>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</si>
  <si>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</si>
  <si>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</si>
  <si>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</si>
  <si>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</si>
  <si>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</si>
  <si>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</si>
  <si>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</si>
  <si>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</si>
  <si>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</si>
  <si>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</si>
  <si>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</si>
  <si>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</si>
  <si>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</si>
  <si>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</si>
  <si>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</si>
  <si>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</si>
  <si>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</si>
  <si>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</si>
  <si>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</si>
  <si>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</si>
  <si>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</si>
  <si>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</si>
  <si>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</si>
  <si>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</si>
  <si>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</si>
  <si>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</si>
  <si>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</si>
  <si>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</si>
  <si>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</si>
  <si>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</si>
  <si>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</si>
  <si>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</si>
  <si>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</si>
  <si>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</si>
  <si>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</si>
  <si>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</si>
  <si>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</si>
  <si>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</si>
  <si>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</si>
  <si>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</si>
  <si>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</si>
  <si>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</si>
  <si>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</si>
  <si>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</si>
  <si>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</si>
  <si>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</si>
  <si>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</si>
  <si>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</si>
  <si>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</si>
  <si>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</si>
  <si>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</si>
  <si>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</si>
  <si>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</si>
  <si>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</si>
  <si>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</si>
  <si>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</si>
  <si>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</si>
  <si>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</si>
  <si>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</si>
  <si>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</si>
  <si>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</si>
  <si>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</si>
  <si>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</si>
  <si>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</si>
  <si>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</si>
  <si>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</si>
  <si>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</si>
  <si>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</si>
  <si>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</si>
  <si>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</si>
  <si>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</si>
  <si>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</si>
  <si>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</si>
  <si>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</si>
  <si>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</si>
  <si>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</si>
  <si>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</si>
  <si>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</si>
  <si>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</si>
  <si>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</si>
  <si>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</si>
  <si>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</si>
  <si>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</si>
  <si>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</si>
  <si>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</si>
  <si>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</si>
  <si>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</si>
  <si>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</si>
  <si>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</si>
  <si>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</si>
  <si>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</si>
  <si>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</si>
  <si>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</si>
  <si>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</si>
  <si>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</si>
  <si>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</si>
  <si>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</si>
  <si>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</si>
  <si>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</si>
  <si>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</si>
  <si>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</si>
  <si>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</si>
  <si>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</si>
  <si>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</si>
  <si>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</si>
  <si>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</si>
  <si>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</si>
  <si>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</si>
  <si>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</si>
  <si>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</si>
  <si>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</si>
  <si>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</si>
  <si>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</si>
  <si>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</si>
  <si>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</si>
  <si>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</si>
  <si>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</si>
  <si>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</si>
  <si>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</si>
  <si>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</si>
  <si>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</si>
  <si>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</si>
  <si>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</si>
  <si>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</si>
  <si>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</si>
  <si>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</si>
  <si>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</si>
  <si>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</si>
  <si>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</si>
  <si>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</si>
  <si>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</si>
  <si>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</si>
  <si>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</si>
  <si>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</si>
  <si>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</si>
  <si>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</si>
  <si>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</si>
  <si>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</si>
  <si>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</si>
  <si>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</si>
  <si>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</si>
  <si>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</si>
  <si>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</si>
  <si>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</si>
  <si>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</si>
  <si>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</si>
  <si>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</si>
  <si>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</si>
  <si>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</si>
  <si>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</si>
  <si>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</si>
  <si>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</si>
  <si>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</si>
  <si>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</si>
  <si>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</si>
  <si>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</si>
  <si>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</si>
  <si>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</si>
  <si>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</si>
  <si>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</si>
  <si>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</si>
  <si>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</si>
  <si>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</si>
  <si>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</si>
  <si>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</si>
  <si>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</si>
  <si>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</si>
  <si>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</si>
  <si>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</si>
  <si>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</si>
  <si>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</si>
  <si>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</si>
  <si>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</si>
  <si>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</si>
  <si>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</si>
  <si>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</si>
  <si>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</si>
  <si>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</si>
  <si>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</si>
  <si>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</si>
  <si>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</si>
  <si>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</si>
  <si>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</si>
  <si>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</si>
  <si>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</si>
  <si>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</si>
  <si>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</si>
  <si>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</si>
  <si>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</si>
  <si>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</si>
  <si>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</si>
  <si>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</si>
  <si>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</si>
  <si>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</si>
  <si>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</si>
  <si>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</si>
  <si>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</si>
  <si>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</si>
  <si>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</si>
  <si>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</si>
  <si>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</si>
  <si>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</si>
  <si>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</si>
  <si>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</si>
  <si>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</si>
  <si>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</si>
  <si>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</si>
  <si>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</si>
  <si>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</si>
  <si>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</si>
  <si>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</si>
  <si>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</si>
  <si>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</si>
  <si>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</si>
  <si>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</si>
  <si>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</si>
  <si>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</si>
  <si>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</si>
  <si>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</si>
  <si>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</si>
  <si>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</si>
  <si>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</si>
  <si>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</si>
  <si>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</si>
  <si>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</si>
  <si>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</si>
  <si>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</si>
  <si>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</si>
  <si>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</si>
  <si>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</si>
  <si>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</si>
  <si>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</si>
  <si>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</si>
  <si>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</si>
  <si>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</si>
  <si>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</si>
  <si>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</si>
  <si>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</si>
  <si>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</si>
  <si>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</si>
  <si>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</si>
  <si>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</si>
  <si>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</si>
  <si>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</si>
  <si>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</si>
  <si>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</si>
  <si>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</si>
  <si>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</si>
  <si>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</si>
  <si>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</si>
  <si>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</si>
  <si>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</si>
  <si>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</si>
  <si>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</si>
  <si>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</si>
  <si>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</si>
  <si>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</si>
  <si>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</si>
  <si>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</si>
  <si>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</si>
  <si>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</si>
  <si>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</si>
  <si>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</si>
  <si>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</si>
  <si>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</si>
  <si>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</si>
  <si>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</si>
  <si>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</si>
  <si>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</si>
  <si>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</si>
  <si>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</si>
  <si>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</si>
  <si>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</si>
  <si>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</si>
  <si>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</si>
  <si>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</si>
  <si>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</si>
  <si>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</si>
  <si>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</si>
  <si>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</si>
  <si>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</si>
  <si>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</si>
  <si>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</si>
  <si>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</si>
  <si>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</si>
  <si>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</si>
  <si>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</si>
  <si>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</si>
  <si>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</si>
  <si>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</si>
  <si>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</si>
  <si>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</si>
  <si>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</si>
  <si>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</si>
  <si>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</si>
  <si>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</si>
  <si>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</si>
  <si>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</si>
  <si>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</si>
  <si>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</si>
  <si>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</si>
  <si>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</si>
  <si>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</si>
  <si>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</si>
  <si>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</si>
  <si>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</si>
  <si>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</si>
  <si>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</si>
  <si>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</si>
  <si>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</si>
  <si>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</si>
  <si>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</si>
  <si>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</si>
  <si>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</si>
  <si>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</si>
  <si>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</si>
  <si>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</si>
  <si>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</si>
  <si>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</si>
  <si>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</si>
  <si>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</si>
  <si>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</si>
  <si>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</si>
  <si>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</si>
  <si>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</si>
  <si>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</si>
  <si>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</si>
  <si>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</si>
  <si>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</si>
  <si>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</si>
  <si>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</si>
  <si>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</si>
  <si>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</si>
  <si>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</si>
  <si>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</si>
  <si>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</si>
  <si>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</si>
  <si>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</si>
  <si>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</si>
  <si>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</si>
  <si>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</si>
  <si>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</si>
  <si>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</si>
  <si>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</si>
  <si>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</si>
  <si>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</si>
  <si>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</si>
  <si>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</si>
  <si>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</si>
  <si>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</si>
  <si>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</si>
  <si>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</si>
  <si>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</si>
  <si>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</si>
  <si>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</si>
  <si>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</si>
  <si>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</si>
  <si>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</si>
  <si>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</si>
  <si>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</si>
  <si>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</si>
  <si>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</si>
  <si>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</si>
  <si>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</si>
  <si>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</si>
  <si>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</si>
  <si>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</si>
  <si>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</si>
  <si>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</si>
  <si>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</si>
  <si>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</si>
  <si>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</si>
  <si>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</si>
  <si>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</si>
  <si>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</si>
  <si>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</si>
  <si>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</si>
  <si>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</si>
  <si>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</si>
  <si>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</si>
  <si>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</si>
  <si>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</si>
  <si>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</si>
  <si>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</si>
  <si>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</si>
  <si>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</si>
  <si>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</si>
  <si>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</si>
  <si>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</si>
  <si>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</si>
  <si>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</si>
  <si>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</si>
  <si>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</si>
  <si>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</si>
  <si>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</si>
  <si>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</si>
  <si>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</si>
  <si>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</si>
  <si>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</si>
  <si>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</si>
  <si>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</si>
  <si>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</si>
  <si>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</si>
  <si>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</si>
  <si>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</si>
  <si>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</si>
  <si>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</si>
  <si>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</si>
  <si>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</si>
  <si>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</si>
  <si>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</si>
  <si>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</si>
  <si>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</si>
  <si>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</si>
  <si>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</si>
  <si>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</si>
  <si>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</si>
  <si>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</si>
  <si>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</si>
  <si>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</si>
  <si>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</si>
  <si>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</si>
  <si>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</si>
  <si>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</si>
  <si>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</si>
  <si>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</si>
  <si>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</si>
  <si>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</si>
  <si>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</si>
  <si>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</si>
  <si>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</si>
  <si>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</si>
  <si>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</si>
  <si>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</si>
  <si>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</si>
  <si>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</si>
  <si>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</si>
  <si>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</si>
  <si>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</si>
  <si>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</si>
  <si>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</si>
  <si>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</si>
  <si>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</si>
  <si>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</si>
  <si>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</si>
  <si>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</si>
  <si>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</si>
  <si>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</si>
  <si>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</si>
  <si>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</si>
  <si>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</si>
  <si>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</si>
  <si>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</si>
  <si>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</si>
  <si>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</si>
  <si>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</si>
  <si>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</si>
  <si>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</si>
  <si>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</si>
  <si>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</si>
  <si>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</si>
  <si>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</si>
  <si>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</si>
  <si>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</si>
  <si>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</si>
  <si>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</si>
  <si>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</si>
  <si>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</si>
  <si>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</si>
  <si>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</si>
  <si>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</si>
  <si>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</si>
  <si>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</si>
  <si>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</si>
  <si>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</si>
  <si>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</si>
  <si>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</si>
  <si>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</si>
  <si>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</si>
  <si>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</si>
  <si>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</si>
  <si>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</si>
  <si>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</si>
  <si>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</si>
  <si>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</si>
  <si>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</si>
  <si>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</si>
  <si>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</si>
  <si>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</si>
  <si>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</si>
  <si>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</si>
  <si>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</si>
  <si>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</si>
  <si>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</si>
  <si>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</si>
  <si>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</si>
  <si>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</si>
  <si>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</si>
  <si>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</si>
  <si>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</si>
  <si>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</si>
  <si>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</si>
  <si>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</si>
  <si>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</si>
  <si>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</si>
  <si>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</si>
  <si>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</si>
  <si>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</si>
  <si>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</si>
  <si>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</si>
  <si>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</si>
  <si>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</si>
  <si>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</si>
  <si>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</si>
  <si>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</si>
  <si>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</si>
  <si>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</si>
  <si>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</si>
  <si>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</si>
  <si>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</si>
  <si>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</si>
  <si>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</si>
  <si>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</si>
  <si>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</si>
  <si>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</si>
  <si>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</si>
  <si>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</si>
  <si>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</si>
  <si>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</si>
  <si>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</si>
  <si>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</si>
  <si>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</si>
  <si>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</si>
  <si>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</si>
  <si>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</si>
  <si>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</si>
  <si>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</si>
  <si>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</si>
  <si>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</si>
  <si>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</si>
  <si>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</si>
  <si>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</si>
  <si>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</si>
  <si>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</si>
  <si>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</si>
  <si>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</si>
  <si>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</si>
  <si>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</si>
  <si>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</si>
  <si>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</si>
  <si>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</si>
  <si>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</si>
  <si>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</si>
  <si>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</si>
  <si>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</si>
  <si>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</si>
  <si>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</si>
  <si>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</si>
  <si>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</si>
  <si>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</si>
  <si>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</si>
  <si>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</si>
  <si>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</si>
  <si>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</si>
  <si>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</si>
  <si>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</si>
  <si>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</si>
  <si>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</si>
  <si>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</si>
  <si>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</si>
  <si>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</si>
  <si>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</si>
  <si>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</si>
  <si>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</si>
  <si>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</si>
  <si>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</si>
  <si>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</si>
  <si>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</si>
  <si>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</si>
  <si>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</si>
  <si>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</si>
  <si>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</si>
  <si>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</si>
  <si>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</si>
  <si>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</si>
  <si>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</si>
  <si>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</si>
  <si>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</si>
  <si>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</si>
  <si>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</si>
  <si>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</si>
  <si>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</si>
  <si>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</si>
  <si>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</si>
  <si>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</si>
  <si>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</si>
  <si>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</si>
  <si>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</si>
  <si>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</si>
  <si>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</si>
  <si>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</si>
  <si>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</si>
  <si>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</si>
  <si>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</si>
  <si>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</si>
  <si>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</si>
  <si>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</si>
  <si>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</si>
  <si>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</si>
  <si>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</si>
  <si>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</si>
  <si>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</si>
  <si>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</si>
  <si>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</si>
  <si>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</si>
  <si>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</si>
  <si>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</si>
  <si>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</si>
  <si>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</si>
  <si>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</si>
  <si>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</si>
  <si>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</si>
  <si>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</si>
  <si>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</si>
  <si>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</si>
  <si>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</si>
  <si>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</si>
  <si>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</si>
  <si>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</si>
  <si>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</si>
  <si>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</si>
  <si>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</si>
  <si>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</si>
  <si>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</si>
  <si>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</si>
  <si>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</si>
  <si>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</si>
  <si>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</si>
  <si>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</si>
  <si>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</si>
  <si>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</si>
  <si>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</si>
  <si>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</si>
  <si>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</si>
  <si>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</si>
  <si>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</si>
  <si>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</si>
  <si>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</si>
  <si>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</si>
  <si>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</si>
  <si>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</si>
  <si>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</si>
  <si>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</si>
  <si>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</si>
  <si>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</si>
  <si>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</si>
  <si>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</si>
  <si>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</si>
  <si>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</si>
  <si>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</si>
  <si>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</si>
  <si>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</si>
  <si>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</si>
  <si>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</si>
  <si>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</si>
  <si>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</si>
  <si>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</si>
  <si>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</si>
  <si>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</si>
  <si>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</si>
  <si>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</si>
  <si>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</si>
  <si>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</si>
  <si>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</si>
  <si>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</si>
  <si>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</si>
  <si>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</si>
  <si>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</si>
  <si>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</si>
  <si>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</si>
  <si>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</si>
  <si>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</si>
  <si>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</si>
  <si>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</si>
  <si>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</si>
  <si>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</si>
  <si>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</si>
  <si>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</si>
  <si>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</si>
  <si>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</si>
  <si>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</si>
  <si>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</si>
  <si>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</si>
  <si>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</si>
  <si>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</si>
  <si>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</si>
  <si>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</si>
  <si>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</si>
  <si>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</si>
  <si>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</si>
  <si>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</si>
  <si>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</si>
  <si>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</si>
  <si>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</si>
  <si>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</si>
  <si>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</si>
  <si>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</si>
  <si>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</si>
  <si>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</si>
  <si>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</si>
  <si>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</si>
  <si>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</si>
  <si>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</si>
  <si>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</si>
  <si>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</si>
  <si>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</si>
  <si>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</si>
  <si>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</si>
  <si>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</si>
  <si>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</si>
  <si>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</si>
  <si>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</si>
  <si>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</si>
  <si>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</si>
  <si>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</si>
  <si>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</si>
  <si>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</si>
  <si>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</si>
  <si>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</si>
  <si>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</si>
  <si>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</si>
  <si>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</si>
  <si>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</si>
  <si>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</si>
  <si>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</si>
  <si>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</si>
  <si>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</si>
  <si>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</si>
  <si>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</si>
  <si>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</si>
  <si>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</si>
  <si>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</si>
  <si>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</si>
  <si>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</si>
  <si>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</si>
  <si>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</si>
  <si>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</si>
  <si>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</si>
  <si>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</si>
  <si>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</si>
  <si>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</si>
  <si>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</si>
  <si>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</si>
  <si>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</si>
  <si>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</si>
  <si>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</si>
  <si>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</si>
  <si>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</si>
  <si>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</si>
  <si>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</si>
  <si>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</si>
  <si>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</si>
  <si>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</si>
  <si>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</si>
  <si>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</si>
  <si>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</si>
  <si>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</si>
  <si>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</si>
  <si>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</si>
  <si>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</si>
  <si>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</si>
  <si>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</si>
  <si>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</si>
  <si>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</si>
  <si>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</si>
  <si>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</si>
  <si>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</si>
  <si>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</si>
  <si>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</si>
  <si>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</si>
  <si>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</si>
  <si>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</si>
  <si>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</si>
  <si>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</si>
  <si>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</si>
  <si>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</si>
  <si>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</si>
  <si>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</si>
  <si>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</si>
  <si>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</si>
  <si>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</si>
  <si>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</si>
  <si>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</si>
  <si>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</si>
  <si>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</si>
  <si>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</si>
  <si>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</si>
  <si>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</si>
  <si>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</si>
  <si>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</si>
  <si>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</si>
  <si>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</si>
  <si>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</si>
  <si>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</si>
  <si>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</si>
  <si>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</si>
  <si>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</si>
  <si>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</si>
  <si>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</si>
  <si>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</si>
  <si>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</si>
  <si>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</si>
  <si>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</si>
  <si>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</si>
  <si>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</si>
  <si>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</si>
  <si>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</si>
  <si>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</si>
  <si>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</si>
  <si>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</si>
  <si>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</si>
  <si>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</si>
  <si>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</si>
  <si>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</si>
  <si>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</si>
  <si>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</si>
  <si>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</si>
  <si>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</si>
  <si>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</si>
  <si>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</si>
  <si>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</si>
  <si>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</si>
  <si>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</si>
  <si>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</si>
  <si>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</si>
  <si>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</si>
  <si>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</si>
  <si>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</si>
  <si>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</si>
  <si>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</si>
  <si>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</si>
  <si>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</si>
  <si>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</si>
  <si>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</si>
  <si>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</si>
  <si>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</si>
  <si>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</si>
  <si>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</si>
  <si>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</si>
  <si>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</si>
  <si>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</si>
  <si>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</si>
  <si>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</si>
  <si>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</si>
  <si>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</si>
  <si>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</si>
  <si>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</si>
  <si>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</si>
  <si>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</si>
  <si>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</si>
  <si>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</si>
  <si>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</si>
  <si>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</si>
  <si>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</si>
  <si>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</si>
  <si>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</si>
  <si>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</si>
  <si>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</si>
  <si>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</si>
  <si>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</si>
  <si>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</si>
  <si>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</si>
  <si>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</si>
  <si>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</si>
  <si>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</si>
  <si>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</si>
  <si>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</si>
  <si>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</si>
  <si>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</si>
  <si>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</si>
  <si>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</si>
  <si>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</si>
  <si>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</si>
  <si>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</si>
  <si>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</si>
  <si>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</si>
  <si>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</si>
  <si>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</si>
  <si>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</si>
  <si>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</si>
  <si>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</si>
  <si>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</si>
  <si>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</si>
  <si>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</si>
  <si>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</si>
  <si>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</si>
  <si>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</si>
  <si>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</si>
  <si>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</si>
  <si>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</si>
  <si>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</si>
  <si>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</si>
  <si>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</si>
  <si>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</si>
  <si>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</si>
  <si>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</si>
  <si>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</si>
  <si>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</si>
  <si>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</si>
  <si>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</si>
  <si>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</si>
  <si>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</si>
  <si>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</si>
  <si>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</si>
  <si>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</si>
  <si>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</si>
  <si>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</si>
  <si>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</si>
  <si>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</si>
  <si>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</si>
  <si>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</si>
  <si>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</si>
  <si>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</si>
  <si>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</si>
  <si>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</si>
  <si>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</si>
  <si>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</si>
  <si>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</si>
  <si>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</si>
  <si>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</si>
  <si>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</si>
  <si>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</si>
  <si>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</si>
  <si>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</si>
  <si>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</si>
  <si>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</si>
  <si>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</si>
  <si>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</si>
  <si>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</si>
  <si>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</si>
  <si>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</si>
  <si>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</si>
  <si>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</si>
  <si>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</si>
  <si>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</si>
  <si>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</si>
  <si>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</si>
  <si>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</si>
  <si>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</si>
  <si>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</si>
  <si>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</si>
  <si>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</si>
  <si>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</si>
  <si>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</si>
  <si>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</si>
  <si>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</si>
  <si>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</si>
  <si>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</si>
  <si>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</si>
  <si>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</si>
  <si>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</si>
  <si>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</si>
  <si>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</si>
  <si>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</si>
  <si>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</si>
  <si>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</si>
  <si>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</si>
  <si>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</si>
  <si>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</si>
  <si>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</si>
  <si>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</si>
  <si>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</si>
  <si>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</si>
  <si>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</si>
  <si>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</si>
  <si>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</si>
  <si>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</si>
  <si>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</si>
  <si>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</si>
  <si>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</si>
  <si>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</si>
  <si>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</si>
  <si>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</si>
  <si>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</si>
  <si>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</si>
  <si>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</si>
  <si>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</si>
  <si>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</si>
  <si>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</si>
  <si>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</si>
  <si>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</si>
  <si>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</si>
  <si>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</si>
  <si>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</si>
  <si>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</si>
  <si>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</si>
  <si>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</si>
  <si>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</si>
  <si>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</si>
  <si>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</si>
  <si>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</si>
  <si>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</si>
  <si>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</si>
  <si>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</si>
  <si>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</si>
  <si>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</si>
  <si>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</si>
  <si>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</si>
  <si>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</si>
  <si>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</si>
  <si>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</si>
  <si>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</si>
  <si>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</si>
  <si>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</si>
  <si>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</si>
  <si>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</si>
  <si>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</si>
  <si>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</si>
  <si>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</si>
  <si>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</si>
  <si>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</si>
  <si>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</si>
  <si>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</si>
  <si>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</si>
  <si>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</si>
  <si>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</si>
  <si>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</si>
  <si>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</si>
  <si>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</si>
  <si>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</si>
  <si>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</si>
  <si>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</si>
  <si>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</si>
  <si>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</si>
  <si>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</si>
  <si>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</si>
  <si>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</si>
  <si>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</si>
  <si>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</si>
  <si>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</si>
  <si>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</si>
  <si>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</si>
  <si>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</si>
  <si>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</si>
  <si>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</si>
  <si>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</si>
  <si>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</si>
  <si>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</si>
  <si>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</si>
  <si>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</si>
  <si>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</si>
  <si>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</si>
  <si>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</si>
  <si>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</si>
  <si>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</si>
  <si>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</si>
  <si>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</si>
  <si>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</si>
  <si>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</si>
  <si>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</si>
  <si>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</si>
  <si>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</si>
  <si>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</si>
  <si>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</si>
  <si>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</si>
  <si>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</si>
  <si>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</si>
  <si>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</si>
  <si>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</si>
  <si>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</si>
  <si>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</si>
  <si>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</si>
  <si>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</si>
  <si>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</si>
  <si>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</si>
  <si>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</si>
  <si>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</si>
  <si>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</si>
  <si>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</si>
  <si>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</si>
  <si>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</si>
  <si>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</si>
  <si>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</si>
  <si>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</si>
  <si>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</si>
  <si>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</si>
  <si>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</si>
  <si>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</si>
  <si>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</si>
  <si>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</si>
  <si>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</si>
  <si>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</si>
  <si>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</si>
  <si>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</si>
  <si>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</si>
  <si>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</si>
  <si>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</si>
  <si>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</si>
  <si>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</si>
  <si>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</si>
  <si>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</si>
  <si>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</si>
  <si>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</si>
  <si>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</si>
  <si>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</si>
  <si>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</si>
  <si>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</si>
  <si>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</si>
  <si>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</si>
  <si>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</si>
  <si>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</si>
  <si>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</si>
  <si>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</si>
  <si>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</si>
  <si>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</si>
  <si>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</si>
  <si>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</si>
  <si>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</si>
  <si>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</si>
  <si>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</si>
  <si>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</si>
  <si>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</si>
  <si>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</si>
  <si>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</si>
  <si>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</si>
  <si>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</si>
  <si>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</si>
  <si>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</si>
  <si>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</si>
  <si>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</si>
  <si>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</si>
  <si>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</si>
  <si>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</si>
  <si>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</si>
  <si>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</si>
  <si>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</si>
  <si>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</si>
  <si>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</si>
  <si>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</si>
  <si>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</si>
  <si>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</si>
  <si>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</si>
  <si>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</si>
  <si>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</si>
  <si>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</si>
  <si>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</si>
  <si>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</si>
  <si>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</si>
  <si>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</si>
  <si>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</si>
  <si>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</si>
  <si>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</si>
  <si>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</si>
  <si>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</si>
  <si>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</si>
  <si>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</si>
  <si>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</si>
  <si>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</si>
  <si>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</si>
  <si>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</si>
  <si>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</si>
  <si>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</si>
  <si>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</si>
  <si>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</si>
  <si>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</si>
  <si>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</si>
  <si>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</si>
  <si>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</si>
  <si>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</si>
  <si>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</si>
  <si>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</si>
  <si>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</si>
  <si>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</si>
  <si>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</si>
  <si>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</si>
  <si>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</si>
  <si>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</si>
  <si>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</si>
  <si>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</si>
  <si>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</si>
  <si>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</si>
  <si>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</si>
  <si>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</si>
  <si>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</si>
  <si>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</si>
  <si>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</si>
  <si>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</si>
  <si>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</si>
  <si>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</si>
  <si>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</si>
  <si>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</si>
  <si>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</si>
  <si>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</si>
  <si>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</si>
  <si>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</si>
  <si>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</si>
  <si>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</si>
  <si>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</si>
  <si>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</si>
  <si>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</si>
  <si>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</si>
  <si>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</si>
  <si>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</si>
  <si>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</si>
  <si>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</si>
  <si>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</si>
  <si>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</si>
  <si>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</si>
  <si>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</si>
  <si>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</si>
  <si>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</si>
  <si>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</si>
  <si>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</si>
  <si>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</si>
  <si>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</si>
  <si>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</si>
  <si>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</si>
  <si>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</si>
  <si>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</si>
  <si>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</si>
  <si>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</si>
  <si>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</si>
  <si>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</si>
  <si>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</si>
  <si>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</si>
  <si>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</si>
  <si>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</si>
  <si>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</si>
  <si>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</si>
  <si>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</si>
  <si>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</si>
  <si>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</si>
  <si>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</si>
  <si>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</si>
  <si>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</si>
  <si>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</si>
  <si>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</si>
  <si>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</si>
  <si>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</si>
  <si>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</si>
  <si>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</si>
  <si>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</si>
  <si>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</si>
  <si>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</si>
  <si>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</si>
  <si>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</si>
  <si>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</si>
  <si>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</si>
  <si>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</si>
  <si>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</si>
  <si>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</si>
  <si>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</si>
  <si>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</si>
  <si>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</si>
  <si>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</si>
  <si>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</si>
  <si>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</si>
  <si>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</si>
  <si>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</si>
  <si>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</si>
  <si>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</si>
  <si>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</si>
  <si>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</si>
  <si>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</si>
  <si>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</si>
  <si>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</si>
  <si>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</si>
  <si>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</si>
  <si>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</si>
  <si>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</si>
  <si>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</si>
  <si>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</si>
  <si>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</si>
  <si>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</si>
  <si>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</si>
  <si>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</si>
  <si>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</si>
  <si>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</si>
  <si>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</si>
  <si>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</si>
  <si>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</si>
  <si>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</si>
  <si>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</si>
  <si>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</si>
  <si>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</si>
  <si>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</si>
  <si>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</si>
  <si>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</si>
  <si>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</si>
  <si>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</si>
  <si>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</si>
  <si>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</si>
  <si>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</si>
  <si>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</si>
  <si>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</si>
  <si>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</si>
  <si>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</si>
  <si>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</si>
  <si>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</si>
  <si>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</si>
  <si>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</si>
  <si>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</si>
  <si>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</si>
  <si>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</si>
  <si>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</si>
  <si>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</si>
  <si>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</si>
  <si>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</si>
  <si>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</si>
  <si>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</si>
  <si>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</si>
  <si>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</si>
  <si>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</si>
  <si>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</si>
  <si>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</si>
  <si>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</si>
  <si>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</si>
  <si>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</si>
  <si>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</si>
  <si>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</si>
  <si>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</si>
  <si>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</si>
  <si>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</si>
  <si>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</si>
  <si>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</si>
  <si>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</si>
  <si>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</si>
  <si>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</si>
  <si>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</si>
  <si>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</si>
  <si>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</si>
  <si>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</si>
  <si>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</si>
  <si>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</si>
  <si>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</si>
  <si>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</si>
  <si>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</si>
  <si>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</si>
  <si>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</si>
  <si>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</si>
  <si>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</si>
  <si>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</si>
  <si>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</si>
  <si>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</si>
  <si>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</si>
  <si>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</si>
  <si>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</si>
  <si>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</si>
  <si>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</si>
  <si>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</si>
  <si>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</si>
  <si>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</si>
  <si>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</si>
  <si>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</si>
  <si>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</si>
  <si>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</si>
  <si>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</si>
  <si>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</si>
  <si>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</si>
  <si>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</si>
  <si>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</si>
  <si>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</si>
  <si>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</si>
  <si>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</si>
  <si>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</si>
  <si>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</si>
  <si>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</si>
  <si>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</si>
  <si>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</si>
  <si>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</si>
  <si>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</si>
  <si>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</si>
  <si>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</si>
  <si>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</si>
  <si>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</si>
  <si>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</si>
  <si>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</si>
  <si>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</si>
  <si>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</si>
  <si>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</si>
  <si>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</si>
  <si>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</si>
  <si>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</si>
  <si>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</si>
  <si>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</si>
  <si>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</si>
  <si>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</si>
  <si>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</si>
  <si>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</si>
  <si>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</si>
  <si>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</si>
  <si>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</si>
  <si>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</si>
  <si>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</si>
  <si>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</si>
  <si>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</si>
  <si>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</si>
  <si>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</si>
  <si>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</si>
  <si>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</si>
  <si>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</si>
  <si>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</si>
  <si>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</si>
  <si>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</si>
  <si>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</si>
  <si>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</si>
  <si>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</si>
  <si>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</si>
  <si>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</si>
  <si>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</si>
  <si>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</si>
  <si>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</si>
  <si>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</si>
  <si>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</si>
  <si>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</si>
  <si>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</si>
  <si>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</si>
  <si>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</si>
  <si>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</si>
  <si>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</si>
  <si>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</si>
  <si>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</si>
  <si>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</si>
  <si>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</si>
  <si>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</si>
  <si>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</si>
  <si>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</si>
  <si>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</si>
  <si>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</si>
  <si>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</si>
  <si>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</si>
  <si>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</si>
  <si>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</si>
  <si>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</si>
  <si>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</si>
  <si>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</si>
  <si>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</si>
  <si>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</si>
  <si>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</si>
  <si>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</si>
  <si>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</si>
  <si>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</si>
  <si>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</si>
  <si>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</si>
  <si>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</si>
  <si>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</si>
  <si>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</si>
  <si>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</si>
  <si>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</si>
  <si>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</si>
  <si>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</si>
  <si>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</si>
  <si>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</si>
  <si>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</si>
  <si>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</si>
  <si>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</si>
  <si>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</si>
  <si>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</si>
  <si>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</si>
  <si>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</si>
  <si>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</si>
  <si>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</si>
  <si>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</si>
  <si>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</si>
  <si>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</si>
  <si>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</si>
  <si>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</si>
  <si>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</si>
  <si>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</si>
  <si>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</si>
  <si>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</si>
  <si>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</si>
  <si>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</si>
  <si>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</si>
  <si>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</si>
  <si>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</si>
  <si>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</si>
  <si>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</si>
  <si>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</si>
  <si>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</si>
  <si>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</si>
  <si>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</si>
  <si>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</si>
  <si>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</si>
  <si>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</si>
  <si>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</si>
  <si>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</si>
  <si>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</si>
  <si>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</si>
  <si>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</si>
  <si>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</si>
  <si>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</si>
  <si>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</si>
  <si>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</si>
  <si>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</si>
  <si>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</si>
  <si>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</si>
  <si>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</si>
  <si>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</si>
  <si>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</si>
  <si>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</si>
  <si>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</si>
  <si>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</si>
  <si>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</si>
  <si>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</si>
  <si>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</si>
  <si>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</si>
  <si>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</si>
  <si>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</si>
  <si>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</si>
  <si>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</si>
  <si>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</si>
  <si>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</si>
  <si>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</si>
  <si>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</si>
  <si>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</si>
  <si>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</si>
  <si>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</si>
  <si>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</si>
  <si>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</si>
  <si>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</si>
  <si>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</si>
  <si>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</si>
  <si>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</si>
  <si>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</si>
  <si>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</si>
  <si>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</si>
  <si>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</si>
  <si>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</si>
  <si>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</si>
  <si>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</si>
  <si>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</si>
  <si>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</si>
  <si>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</si>
  <si>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</si>
  <si>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</si>
  <si>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</si>
  <si>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</si>
  <si>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</si>
  <si>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</si>
  <si>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</si>
  <si>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</si>
  <si>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</si>
  <si>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</si>
  <si>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</si>
  <si>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</si>
  <si>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</si>
  <si>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</si>
  <si>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</si>
  <si>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</si>
  <si>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</si>
  <si>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</si>
  <si>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</si>
  <si>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</si>
  <si>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</si>
  <si>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</si>
  <si>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</si>
  <si>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</si>
  <si>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</si>
  <si>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</si>
  <si>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</si>
  <si>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</si>
  <si>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</si>
  <si>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</si>
  <si>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</si>
  <si>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</si>
  <si>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</si>
  <si>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</si>
  <si>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</si>
  <si>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</si>
  <si>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</si>
  <si>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</si>
  <si>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</si>
  <si>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</si>
  <si>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</si>
  <si>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</si>
  <si>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</si>
  <si>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</si>
  <si>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</si>
  <si>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</si>
  <si>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</si>
  <si>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</si>
  <si>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</si>
  <si>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</si>
  <si>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</si>
  <si>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</si>
  <si>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</si>
  <si>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</si>
  <si>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</si>
  <si>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</si>
  <si>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</si>
  <si>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</si>
  <si>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</si>
  <si>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</si>
  <si>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</si>
  <si>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</si>
  <si>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</si>
  <si>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</si>
  <si>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</si>
  <si>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</si>
  <si>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</si>
  <si>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</si>
  <si>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</si>
  <si>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</si>
  <si>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</si>
  <si>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</si>
  <si>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</si>
  <si>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</si>
  <si>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</si>
  <si>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</si>
  <si>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</si>
  <si>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</si>
  <si>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</si>
  <si>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</si>
  <si>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</si>
  <si>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</si>
  <si>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</si>
  <si>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</si>
  <si>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</si>
  <si>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</si>
  <si>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</si>
  <si>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</si>
  <si>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</si>
  <si>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</si>
  <si>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</si>
  <si>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</si>
  <si>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</si>
  <si>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</si>
  <si>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</si>
  <si>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</si>
  <si>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</si>
  <si>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</si>
  <si>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</si>
  <si>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</si>
  <si>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</si>
  <si>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</si>
  <si>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</si>
  <si>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</si>
  <si>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</si>
  <si>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</si>
  <si>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</si>
  <si>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</si>
  <si>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</si>
  <si>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</si>
  <si>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</si>
  <si>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</si>
  <si>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</si>
  <si>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</si>
  <si>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</si>
  <si>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</si>
  <si>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</si>
  <si>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</si>
  <si>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</si>
  <si>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</si>
  <si>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</si>
  <si>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</si>
  <si>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</si>
  <si>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</si>
  <si>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</si>
  <si>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</si>
  <si>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</si>
  <si>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</si>
  <si>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</si>
  <si>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</si>
  <si>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</si>
  <si>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</si>
  <si>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</si>
  <si>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</si>
  <si>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</si>
  <si>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</si>
  <si>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</si>
  <si>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</si>
  <si>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</si>
  <si>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</si>
  <si>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</si>
  <si>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</si>
  <si>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</si>
  <si>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</si>
  <si>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</si>
  <si>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</si>
  <si>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</si>
  <si>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</si>
  <si>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</si>
  <si>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</si>
  <si>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</si>
  <si>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</si>
  <si>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</si>
  <si>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</si>
  <si>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</si>
  <si>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</si>
  <si>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</si>
  <si>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</si>
  <si>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</si>
  <si>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</si>
  <si>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</si>
  <si>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</si>
  <si>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</si>
  <si>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</si>
  <si>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</si>
  <si>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</si>
  <si>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</si>
  <si>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</si>
  <si>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</si>
  <si>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</si>
  <si>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</si>
  <si>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</si>
  <si>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</si>
  <si>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</si>
  <si>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</si>
  <si>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</si>
  <si>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</si>
  <si>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</si>
  <si>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</si>
  <si>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</si>
  <si>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</si>
  <si>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</si>
  <si>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</si>
  <si>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</si>
  <si>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</si>
  <si>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</si>
  <si>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</si>
  <si>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</si>
  <si>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</si>
  <si>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</si>
  <si>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</si>
  <si>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</si>
  <si>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</si>
  <si>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</si>
  <si>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</si>
  <si>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</si>
  <si>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</si>
  <si>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</si>
  <si>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</si>
  <si>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</si>
  <si>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</si>
  <si>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</si>
  <si>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</si>
  <si>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</si>
  <si>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</si>
  <si>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</si>
  <si>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</si>
  <si>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</si>
  <si>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</si>
  <si>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</si>
  <si>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</si>
  <si>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</si>
  <si>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</si>
  <si>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</si>
  <si>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</si>
  <si>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</si>
  <si>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</si>
  <si>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</si>
  <si>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</si>
  <si>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</si>
  <si>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</si>
  <si>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</si>
  <si>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</si>
  <si>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</si>
  <si>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</si>
  <si>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</si>
  <si>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</si>
  <si>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</si>
  <si>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</si>
  <si>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</si>
  <si>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</si>
  <si>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</si>
  <si>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</si>
  <si>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</si>
  <si>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</si>
  <si>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</si>
  <si>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</si>
  <si>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</si>
  <si>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</si>
  <si>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</si>
  <si>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</si>
  <si>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</si>
  <si>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</si>
  <si>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</si>
  <si>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</si>
  <si>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</si>
  <si>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</si>
  <si>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</si>
  <si>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</si>
  <si>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</si>
  <si>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</si>
  <si>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</si>
  <si>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</si>
  <si>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</si>
  <si>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</si>
  <si>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</si>
  <si>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</si>
  <si>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</si>
  <si>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</si>
  <si>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</si>
  <si>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</si>
  <si>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</si>
  <si>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</si>
  <si>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</si>
  <si>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</si>
  <si>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</si>
  <si>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</si>
  <si>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</si>
  <si>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</si>
  <si>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</si>
  <si>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</si>
  <si>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</si>
  <si>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</si>
  <si>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</si>
  <si>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</si>
  <si>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</si>
  <si>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</si>
  <si>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</si>
  <si>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</si>
  <si>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</si>
  <si>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</si>
  <si>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</si>
  <si>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</si>
  <si>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</si>
  <si>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</si>
  <si>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</si>
  <si>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</si>
  <si>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</si>
  <si>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</si>
  <si>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</si>
  <si>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</si>
  <si>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</si>
  <si>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</si>
  <si>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</si>
  <si>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</si>
  <si>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</si>
  <si>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</si>
  <si>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</si>
  <si>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</si>
  <si>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</si>
  <si>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</si>
  <si>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</si>
  <si>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</si>
  <si>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</si>
  <si>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</si>
  <si>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</si>
  <si>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</si>
  <si>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</si>
  <si>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</si>
  <si>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</si>
  <si>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</si>
  <si>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</si>
  <si>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</si>
  <si>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</si>
  <si>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</si>
  <si>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</si>
  <si>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</si>
  <si>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</si>
  <si>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</si>
  <si>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</si>
  <si>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</si>
  <si>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</si>
  <si>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</si>
  <si>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</si>
  <si>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</si>
  <si>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</si>
  <si>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</si>
  <si>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</si>
  <si>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</si>
  <si>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</si>
  <si>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</si>
  <si>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</si>
  <si>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</si>
  <si>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</si>
  <si>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</si>
  <si>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</si>
  <si>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</si>
  <si>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</si>
  <si>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</si>
  <si>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</si>
  <si>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</si>
  <si>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</si>
  <si>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</si>
  <si>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</si>
  <si>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</si>
  <si>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</si>
  <si>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</si>
  <si>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</si>
  <si>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</si>
  <si>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</si>
  <si>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</si>
  <si>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</si>
  <si>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</si>
  <si>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</si>
  <si>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</si>
  <si>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</si>
  <si>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</si>
  <si>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</si>
  <si>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</si>
  <si>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</si>
  <si>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</si>
  <si>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</si>
  <si>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</si>
  <si>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</si>
  <si>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</si>
  <si>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</si>
  <si>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</si>
  <si>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</si>
  <si>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</si>
  <si>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</si>
  <si>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</si>
  <si>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</si>
  <si>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</si>
  <si>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</si>
  <si>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</si>
  <si>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</si>
  <si>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</si>
  <si>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</si>
  <si>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</si>
  <si>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</si>
  <si>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</si>
  <si>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</si>
  <si>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</si>
  <si>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</si>
  <si>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</si>
  <si>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</si>
  <si>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</si>
  <si>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</si>
  <si>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</si>
  <si>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</si>
  <si>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</si>
  <si>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</si>
  <si>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</si>
  <si>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</si>
  <si>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</si>
  <si>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</si>
  <si>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</si>
  <si>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</si>
  <si>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</si>
  <si>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</si>
  <si>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</si>
  <si>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</si>
  <si>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</si>
  <si>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</si>
  <si>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</si>
  <si>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</si>
  <si>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</si>
  <si>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</si>
  <si>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</si>
  <si>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</si>
  <si>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</si>
  <si>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</si>
  <si>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</si>
  <si>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</si>
  <si>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</si>
  <si>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</si>
  <si>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</si>
  <si>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</si>
  <si>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</si>
  <si>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</si>
  <si>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</si>
  <si>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</si>
  <si>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</si>
  <si>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</si>
  <si>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</si>
  <si>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</si>
  <si>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</si>
  <si>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</si>
  <si>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</si>
  <si>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</si>
  <si>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</si>
  <si>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</si>
  <si>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</si>
  <si>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</si>
  <si>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</si>
  <si>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</si>
  <si>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</si>
  <si>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</si>
  <si>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</si>
  <si>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</si>
  <si>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</si>
  <si>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</si>
  <si>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</si>
  <si>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</si>
  <si>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</si>
  <si>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</si>
  <si>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</si>
  <si>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</si>
  <si>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</si>
  <si>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</si>
  <si>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</si>
  <si>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</si>
  <si>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</si>
  <si>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</si>
  <si>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</si>
  <si>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</si>
  <si>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</si>
  <si>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</si>
  <si>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</si>
  <si>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</si>
  <si>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</si>
  <si>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</si>
  <si>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</si>
  <si>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</si>
  <si>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</si>
  <si>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</si>
  <si>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</si>
  <si>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</si>
  <si>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</si>
  <si>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</si>
  <si>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</si>
  <si>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</si>
  <si>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</si>
  <si>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</si>
  <si>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</si>
  <si>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</si>
  <si>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</si>
  <si>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</si>
  <si>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</si>
  <si>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</si>
  <si>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</si>
  <si>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</si>
  <si>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</si>
  <si>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</si>
  <si>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</si>
  <si>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</si>
  <si>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</si>
  <si>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</si>
  <si>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</si>
  <si>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</si>
  <si>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</si>
  <si>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</si>
  <si>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</si>
  <si>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</si>
  <si>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</si>
  <si>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</si>
  <si>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</si>
  <si>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</si>
  <si>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</si>
  <si>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</si>
  <si>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</si>
  <si>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</si>
  <si>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</si>
  <si>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</si>
  <si>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</si>
  <si>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</si>
  <si>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</si>
  <si>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</si>
  <si>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</si>
  <si>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</si>
  <si>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</si>
  <si>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</si>
  <si>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</si>
  <si>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</si>
  <si>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</si>
  <si>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</si>
  <si>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</si>
  <si>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</si>
  <si>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</si>
  <si>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</si>
  <si>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</si>
  <si>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</si>
  <si>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</si>
  <si>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</si>
  <si>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</si>
  <si>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</si>
  <si>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</si>
  <si>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</si>
  <si>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</si>
  <si>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</si>
  <si>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</si>
  <si>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</si>
  <si>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</si>
  <si>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</si>
  <si>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</si>
  <si>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</si>
  <si>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</si>
  <si>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</si>
  <si>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</si>
  <si>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</si>
  <si>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</si>
  <si>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</si>
  <si>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</si>
  <si>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</si>
  <si>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</si>
  <si>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</si>
  <si>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</si>
  <si>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</si>
  <si>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</si>
  <si>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</si>
  <si>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</si>
  <si>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</si>
  <si>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</si>
  <si>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</si>
  <si>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</si>
  <si>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</si>
  <si>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</si>
  <si>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</si>
  <si>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</si>
  <si>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</si>
  <si>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</si>
  <si>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</si>
  <si>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</si>
  <si>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</si>
  <si>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</si>
  <si>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</si>
  <si>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</si>
  <si>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</si>
  <si>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</si>
  <si>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</si>
  <si>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</si>
  <si>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</si>
  <si>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</si>
  <si>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</si>
  <si>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</si>
  <si>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</si>
  <si>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</si>
  <si>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</si>
  <si>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</si>
  <si>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</si>
  <si>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</si>
  <si>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</si>
  <si>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</si>
  <si>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</si>
  <si>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</si>
  <si>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</si>
  <si>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</si>
  <si>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</si>
  <si>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</si>
  <si>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</si>
  <si>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</si>
  <si>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</si>
  <si>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</si>
  <si>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</si>
  <si>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</si>
  <si>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</si>
  <si>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</si>
  <si>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</si>
  <si>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</si>
  <si>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</si>
  <si>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</si>
  <si>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</si>
  <si>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</si>
  <si>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</si>
  <si>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</si>
  <si>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</si>
  <si>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</si>
  <si>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</si>
  <si>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</si>
  <si>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</si>
  <si>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</si>
  <si>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</si>
  <si>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</si>
  <si>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</si>
  <si>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</si>
  <si>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</si>
  <si>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</si>
  <si>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</si>
  <si>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</si>
  <si>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</si>
  <si>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</si>
  <si>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</si>
  <si>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</si>
  <si>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</si>
  <si>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</si>
  <si>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</si>
  <si>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</si>
  <si>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</si>
  <si>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</si>
  <si>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</si>
  <si>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</si>
  <si>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</si>
  <si>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</si>
  <si>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</si>
  <si>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</si>
  <si>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</si>
  <si>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</si>
  <si>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</si>
  <si>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</si>
  <si>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</si>
  <si>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</si>
  <si>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</si>
  <si>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</si>
  <si>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</si>
  <si>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</si>
  <si>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</si>
  <si>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</si>
  <si>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</si>
  <si>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</si>
  <si>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</si>
  <si>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</si>
  <si>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</si>
  <si>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</si>
  <si>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</si>
  <si>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</si>
  <si>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</si>
  <si>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</si>
  <si>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</si>
  <si>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</si>
  <si>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</si>
  <si>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</si>
  <si>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</si>
  <si>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</si>
  <si>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</si>
  <si>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</si>
  <si>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</si>
  <si>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</si>
  <si>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</si>
  <si>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</si>
  <si>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</si>
  <si>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</si>
  <si>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</si>
  <si>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</si>
  <si>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</si>
  <si>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</si>
  <si>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</si>
  <si>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</si>
  <si>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</si>
  <si>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</si>
  <si>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</si>
  <si>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</si>
  <si>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</si>
  <si>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</si>
  <si>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</si>
  <si>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</si>
  <si>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</si>
  <si>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</si>
  <si>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</si>
  <si>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</si>
  <si>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</si>
  <si>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</si>
  <si>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</si>
  <si>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</si>
  <si>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</si>
  <si>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</si>
  <si>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</si>
  <si>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</si>
  <si>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</si>
  <si>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</si>
  <si>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</si>
  <si>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</si>
  <si>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</si>
  <si>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</si>
  <si>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</si>
  <si>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</si>
  <si>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</si>
  <si>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</si>
  <si>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</si>
  <si>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</si>
  <si>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</si>
  <si>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</si>
  <si>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</si>
  <si>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</si>
  <si>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</si>
  <si>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</si>
  <si>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</si>
  <si>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</si>
  <si>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</si>
  <si>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</si>
  <si>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</si>
  <si>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</si>
  <si>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</si>
  <si>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</si>
  <si>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</si>
  <si>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</si>
  <si>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</si>
  <si>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</si>
  <si>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</si>
  <si>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</si>
  <si>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</si>
  <si>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</si>
  <si>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</si>
  <si>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</si>
  <si>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</si>
  <si>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</si>
  <si>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</si>
  <si>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</si>
  <si>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</si>
  <si>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</si>
  <si>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</si>
  <si>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</si>
  <si>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</si>
  <si>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</si>
  <si>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</si>
  <si>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</si>
  <si>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</si>
  <si>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</si>
  <si>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</si>
  <si>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</si>
  <si>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</si>
  <si>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</si>
  <si>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</si>
  <si>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</si>
  <si>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</si>
  <si>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</si>
  <si>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</si>
  <si>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</si>
  <si>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</si>
  <si>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</si>
  <si>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</si>
  <si>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</si>
  <si>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</si>
  <si>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</si>
  <si>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</si>
  <si>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</si>
  <si>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</si>
  <si>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</si>
  <si>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</si>
  <si>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</si>
  <si>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</si>
  <si>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</si>
  <si>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</si>
  <si>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</si>
  <si>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</si>
  <si>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</si>
  <si>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</si>
  <si>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</si>
  <si>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</si>
  <si>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</si>
  <si>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</si>
  <si>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</si>
  <si>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</si>
  <si>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</si>
  <si>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</si>
  <si>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</si>
  <si>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</si>
  <si>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</si>
  <si>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</si>
  <si>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</si>
  <si>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</si>
  <si>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</si>
  <si>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</si>
  <si>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</si>
  <si>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</si>
  <si>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</si>
  <si>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</si>
  <si>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</si>
  <si>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</si>
  <si>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</si>
  <si>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</si>
  <si>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</si>
  <si>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</si>
  <si>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</si>
  <si>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</si>
  <si>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</si>
  <si>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</si>
  <si>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</si>
  <si>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</si>
  <si>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</si>
  <si>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</si>
  <si>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</si>
  <si>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</si>
  <si>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</si>
  <si>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</si>
  <si>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</si>
  <si>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</si>
  <si>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</si>
  <si>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</si>
  <si>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</si>
  <si>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</si>
  <si>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</si>
  <si>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</si>
  <si>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</si>
  <si>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</si>
  <si>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</si>
  <si>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</si>
  <si>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</si>
  <si>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</si>
  <si>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</si>
  <si>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</si>
  <si>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</si>
  <si>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</si>
  <si>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</si>
  <si>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</si>
  <si>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</si>
  <si>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</si>
  <si>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</si>
  <si>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</si>
  <si>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</si>
  <si>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</si>
  <si>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</si>
  <si>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</si>
  <si>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</si>
  <si>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</si>
  <si>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</si>
  <si>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</si>
  <si>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</si>
  <si>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</si>
  <si>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</si>
  <si>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</si>
  <si>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</si>
  <si>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</si>
  <si>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</si>
  <si>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</si>
  <si>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</si>
  <si>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</si>
  <si>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</si>
  <si>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</si>
  <si>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</si>
  <si>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</si>
  <si>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</si>
  <si>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</si>
  <si>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</si>
  <si>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</si>
  <si>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</si>
  <si>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</si>
  <si>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</si>
  <si>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</si>
  <si>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</si>
  <si>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</si>
  <si>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</si>
  <si>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</si>
  <si>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</si>
  <si>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</si>
  <si>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</si>
  <si>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</si>
  <si>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</si>
  <si>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</si>
  <si>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</si>
  <si>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</si>
  <si>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</si>
  <si>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</si>
  <si>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</si>
  <si>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</si>
  <si>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</si>
  <si>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</si>
  <si>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</si>
  <si>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</si>
  <si>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</si>
  <si>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</si>
  <si>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</si>
  <si>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</si>
  <si>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</si>
  <si>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</si>
  <si>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</si>
  <si>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</si>
  <si>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</si>
  <si>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</si>
  <si>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</si>
  <si>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</si>
  <si>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</si>
  <si>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</si>
  <si>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</si>
  <si>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</si>
  <si>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</si>
  <si>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</si>
  <si>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</si>
  <si>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</si>
  <si>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</si>
  <si>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</si>
  <si>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</si>
  <si>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</si>
  <si>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</si>
  <si>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</si>
  <si>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</si>
  <si>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</si>
  <si>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</si>
  <si>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</si>
  <si>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</si>
  <si>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</si>
  <si>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</si>
  <si>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</si>
  <si>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</si>
  <si>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</si>
  <si>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</si>
  <si>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</si>
  <si>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</si>
  <si>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</si>
  <si>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</si>
  <si>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</si>
  <si>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</si>
  <si>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</si>
  <si>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</si>
  <si>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</si>
  <si>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</si>
  <si>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</si>
  <si>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</si>
  <si>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</si>
  <si>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</si>
  <si>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</si>
  <si>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</si>
  <si>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</si>
  <si>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</si>
  <si>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</si>
  <si>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</si>
  <si>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</si>
  <si>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</si>
  <si>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</si>
  <si>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</si>
  <si>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</si>
  <si>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</si>
  <si>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</si>
  <si>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</si>
  <si>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</si>
  <si>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</si>
  <si>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</si>
  <si>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</si>
  <si>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</si>
  <si>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</si>
  <si>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</si>
  <si>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</si>
  <si>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</si>
  <si>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</si>
  <si>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</si>
  <si>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</si>
  <si>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</si>
  <si>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</si>
  <si>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</si>
  <si>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</si>
  <si>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</si>
  <si>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</si>
  <si>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</si>
  <si>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</si>
  <si>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</si>
  <si>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</si>
  <si>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</si>
  <si>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</si>
  <si>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</si>
  <si>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</si>
  <si>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</si>
  <si>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</si>
  <si>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</si>
  <si>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</si>
  <si>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</si>
  <si>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</si>
  <si>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</si>
  <si>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</si>
  <si>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</si>
  <si>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</si>
  <si>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</si>
  <si>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</si>
  <si>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</si>
  <si>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</si>
  <si>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</si>
  <si>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</si>
  <si>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</si>
  <si>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</si>
  <si>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</si>
  <si>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</si>
  <si>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</si>
  <si>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</si>
  <si>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</si>
  <si>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</si>
  <si>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</si>
  <si>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</si>
  <si>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</si>
  <si>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</si>
  <si>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</si>
  <si>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</si>
  <si>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</si>
  <si>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</si>
  <si>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</si>
  <si>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</si>
  <si>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</si>
  <si>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</si>
  <si>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</si>
  <si>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</si>
  <si>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</si>
  <si>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</si>
  <si>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</si>
  <si>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</si>
  <si>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</si>
  <si>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</si>
  <si>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</si>
  <si>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</si>
  <si>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</si>
  <si>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</si>
  <si>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</si>
  <si>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</si>
  <si>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</si>
  <si>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</si>
  <si>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</si>
  <si>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</si>
  <si>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</si>
  <si>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</si>
  <si>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</si>
  <si>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</si>
  <si>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</si>
  <si>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</si>
  <si>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</si>
  <si>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</si>
  <si>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</si>
  <si>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</si>
  <si>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</si>
  <si>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</si>
  <si>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</si>
  <si>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</si>
  <si>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</si>
  <si>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</si>
  <si>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</si>
  <si>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</si>
  <si>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</si>
  <si>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</si>
  <si>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</si>
  <si>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</si>
  <si>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</si>
  <si>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</si>
  <si>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</si>
  <si>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</si>
  <si>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</si>
  <si>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</si>
  <si>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</si>
  <si>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</si>
  <si>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</si>
  <si>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</si>
  <si>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</si>
  <si>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</si>
  <si>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</si>
  <si>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</si>
  <si>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</si>
  <si>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</si>
  <si>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</si>
  <si>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</si>
  <si>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</si>
  <si>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</si>
  <si>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</si>
  <si>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</si>
  <si>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</si>
  <si>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</si>
  <si>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</si>
  <si>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</si>
  <si>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</si>
  <si>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</si>
  <si>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</si>
  <si>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</si>
  <si>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</si>
  <si>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</si>
  <si>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</si>
  <si>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</si>
  <si>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</si>
  <si>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</si>
  <si>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</si>
  <si>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</si>
  <si>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</si>
  <si>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</si>
  <si>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</si>
  <si>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</si>
  <si>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</si>
  <si>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</si>
  <si>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</si>
  <si>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</si>
  <si>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</si>
  <si>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</si>
  <si>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</si>
  <si>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</si>
  <si>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</si>
  <si>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</si>
  <si>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</si>
  <si>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</si>
  <si>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</si>
  <si>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</si>
  <si>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</si>
  <si>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</si>
  <si>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</si>
  <si>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</si>
  <si>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</si>
  <si>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</si>
  <si>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</si>
  <si>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</si>
  <si>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</si>
  <si>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</si>
  <si>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</si>
  <si>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</si>
  <si>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</si>
  <si>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</si>
  <si>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</si>
  <si>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</si>
  <si>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</si>
  <si>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</si>
  <si>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</si>
  <si>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</si>
  <si>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</si>
  <si>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</si>
  <si>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</si>
  <si>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</si>
  <si>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</si>
  <si>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</si>
  <si>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</si>
  <si>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</si>
  <si>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</si>
  <si>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</si>
  <si>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</si>
  <si>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</si>
  <si>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</si>
  <si>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</si>
  <si>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</si>
  <si>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</si>
  <si>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</si>
  <si>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</si>
  <si>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</si>
  <si>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</si>
  <si>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</si>
  <si>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</si>
  <si>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</si>
  <si>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</si>
  <si>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</si>
  <si>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</si>
  <si>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</si>
  <si>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</si>
  <si>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</si>
  <si>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</si>
  <si>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</si>
  <si>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</si>
  <si>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</si>
  <si>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</si>
  <si>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</si>
  <si>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</si>
  <si>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</si>
  <si>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</si>
  <si>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</si>
  <si>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</si>
  <si>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</si>
  <si>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</si>
  <si>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</si>
  <si>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</si>
  <si>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</si>
  <si>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</si>
  <si>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</si>
  <si>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</si>
  <si>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</si>
  <si>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</si>
  <si>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</si>
  <si>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</si>
  <si>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</si>
  <si>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</si>
  <si>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</si>
  <si>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</si>
  <si>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</si>
  <si>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</si>
  <si>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</si>
  <si>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</si>
  <si>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</si>
  <si>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</si>
  <si>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</si>
  <si>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</si>
  <si>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</si>
  <si>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</si>
  <si>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</si>
  <si>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</si>
  <si>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</si>
  <si>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</si>
  <si>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</si>
  <si>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</si>
  <si>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</si>
  <si>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</si>
  <si>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</si>
  <si>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</si>
  <si>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</si>
  <si>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</si>
  <si>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</si>
  <si>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</si>
  <si>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</si>
  <si>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</si>
  <si>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</si>
  <si>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</si>
  <si>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</si>
  <si>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</si>
  <si>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</si>
  <si>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</si>
  <si>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</si>
  <si>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</si>
  <si>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</si>
  <si>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</si>
  <si>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</si>
  <si>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</si>
  <si>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</si>
  <si>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</si>
  <si>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</si>
  <si>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</si>
  <si>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</si>
  <si>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</si>
  <si>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</si>
  <si>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</si>
  <si>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</si>
  <si>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</si>
  <si>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</si>
  <si>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</si>
  <si>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</si>
  <si>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</si>
  <si>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</si>
  <si>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</si>
  <si>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</si>
  <si>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</si>
  <si>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</si>
  <si>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</si>
  <si>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</si>
  <si>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</si>
  <si>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</si>
  <si>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</si>
  <si>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</si>
  <si>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</si>
  <si>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</si>
  <si>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</si>
  <si>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</si>
  <si>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</si>
  <si>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</si>
  <si>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</si>
  <si>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</si>
  <si>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</si>
  <si>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</si>
  <si>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</si>
  <si>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</si>
  <si>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</si>
  <si>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</si>
  <si>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</si>
  <si>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</si>
  <si>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</si>
  <si>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</si>
  <si>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</si>
  <si>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</si>
  <si>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</si>
  <si>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</si>
  <si>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</si>
  <si>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</si>
  <si>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</si>
  <si>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</si>
  <si>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</si>
  <si>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</si>
  <si>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</si>
  <si>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</si>
  <si>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</si>
  <si>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</si>
  <si>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</si>
  <si>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</si>
  <si>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</si>
  <si>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</si>
  <si>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</si>
  <si>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</si>
  <si>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</si>
  <si>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</si>
  <si>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</si>
  <si>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</si>
  <si>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</si>
  <si>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</si>
  <si>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</si>
  <si>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</si>
  <si>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</si>
  <si>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</si>
  <si>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</si>
  <si>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</si>
  <si>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</si>
  <si>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</si>
  <si>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</si>
  <si>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</si>
  <si>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</si>
  <si>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</si>
  <si>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</si>
  <si>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</si>
  <si>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</si>
  <si>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</si>
  <si>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</si>
  <si>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</si>
  <si>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</si>
  <si>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</si>
  <si>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</si>
  <si>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</si>
  <si>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</si>
  <si>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</si>
  <si>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</si>
  <si>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</si>
  <si>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</si>
  <si>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</si>
  <si>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</si>
  <si>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</si>
  <si>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</si>
  <si>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</si>
  <si>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</si>
  <si>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</si>
  <si>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</si>
  <si>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</si>
  <si>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</si>
  <si>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</si>
  <si>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</si>
  <si>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</si>
  <si>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</si>
  <si>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</si>
  <si>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</si>
  <si>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</si>
  <si>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</si>
  <si>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</si>
  <si>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</si>
  <si>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</si>
  <si>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</si>
  <si>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</si>
  <si>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</si>
  <si>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</si>
  <si>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</si>
  <si>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</si>
  <si>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</si>
  <si>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</si>
  <si>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</si>
  <si>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</si>
  <si>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</si>
  <si>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</si>
  <si>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</si>
  <si>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</si>
  <si>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</si>
  <si>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</si>
  <si>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</si>
  <si>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</si>
  <si>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</si>
  <si>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</si>
  <si>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</si>
  <si>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</si>
  <si>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</si>
  <si>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</si>
  <si>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</si>
  <si>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</si>
  <si>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</si>
  <si>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</si>
  <si>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</si>
  <si>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</si>
  <si>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</si>
  <si>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</si>
  <si>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</si>
  <si>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</si>
  <si>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</si>
  <si>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</si>
  <si>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</si>
  <si>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</si>
  <si>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</si>
  <si>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</si>
  <si>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</si>
  <si>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</si>
  <si>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</si>
  <si>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</si>
  <si>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</si>
  <si>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</si>
  <si>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</si>
  <si>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</si>
  <si>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</si>
  <si>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</si>
  <si>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</si>
  <si>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</si>
  <si>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</si>
  <si>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</si>
  <si>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</si>
  <si>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</si>
  <si>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</si>
  <si>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</si>
  <si>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</si>
  <si>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</si>
  <si>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</si>
  <si>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</si>
  <si>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</si>
  <si>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</si>
  <si>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</si>
  <si>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</si>
  <si>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</si>
  <si>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</si>
  <si>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</si>
  <si>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</si>
  <si>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</si>
  <si>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</si>
  <si>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</si>
  <si>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</si>
  <si>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</si>
  <si>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</si>
  <si>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</si>
  <si>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</si>
  <si>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</si>
  <si>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</si>
  <si>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</si>
  <si>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</si>
  <si>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</si>
  <si>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</si>
  <si>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</si>
  <si>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</si>
  <si>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</si>
  <si>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</si>
  <si>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</si>
  <si>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</si>
  <si>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</si>
  <si>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</si>
  <si>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</si>
  <si>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</si>
  <si>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</si>
  <si>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</si>
  <si>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</si>
  <si>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</si>
  <si>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</si>
  <si>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</si>
  <si>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</si>
  <si>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</si>
  <si>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</si>
  <si>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</si>
  <si>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</si>
  <si>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</si>
  <si>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</si>
  <si>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</si>
  <si>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</si>
  <si>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</si>
  <si>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</si>
  <si>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</si>
  <si>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</si>
  <si>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</si>
  <si>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</si>
  <si>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</si>
  <si>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</si>
  <si>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</si>
  <si>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</si>
  <si>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</si>
  <si>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</si>
  <si>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</si>
  <si>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</si>
  <si>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</si>
  <si>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</si>
  <si>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</si>
  <si>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</si>
  <si>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</si>
  <si>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</si>
  <si>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</si>
  <si>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</si>
  <si>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</si>
  <si>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</si>
  <si>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</si>
  <si>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</si>
  <si>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</si>
  <si>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</si>
  <si>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</si>
  <si>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</si>
  <si>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</si>
  <si>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</si>
  <si>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</si>
  <si>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</si>
  <si>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</si>
  <si>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</si>
  <si>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</si>
  <si>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</si>
  <si>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</si>
  <si>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</si>
  <si>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</si>
  <si>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</si>
  <si>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</si>
  <si>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</si>
  <si>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</si>
  <si>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</si>
  <si>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</si>
  <si>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</si>
  <si>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</si>
  <si>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</si>
  <si>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</si>
  <si>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</si>
  <si>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</si>
  <si>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</si>
  <si>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</si>
  <si>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</si>
  <si>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</si>
  <si>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</si>
  <si>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</si>
  <si>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</si>
  <si>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</si>
  <si>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</si>
  <si>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</si>
  <si>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</si>
  <si>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</si>
  <si>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</si>
  <si>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</si>
  <si>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</si>
  <si>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</si>
  <si>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</si>
  <si>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</si>
  <si>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</si>
  <si>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</si>
  <si>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</si>
  <si>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</si>
  <si>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</si>
  <si>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</si>
  <si>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</si>
  <si>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</si>
  <si>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</si>
  <si>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</si>
  <si>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</si>
  <si>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</si>
  <si>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</si>
  <si>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</si>
  <si>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</si>
  <si>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</si>
  <si>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</si>
  <si>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</si>
  <si>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</si>
  <si>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</si>
  <si>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</si>
  <si>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</si>
  <si>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</si>
  <si>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</si>
  <si>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</si>
  <si>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</si>
  <si>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</si>
  <si>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</si>
  <si>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</si>
  <si>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</si>
  <si>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</si>
  <si>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</si>
  <si>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</si>
  <si>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</si>
  <si>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</si>
  <si>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</si>
  <si>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</si>
  <si>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</si>
  <si>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</si>
  <si>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</si>
  <si>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</si>
  <si>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</si>
  <si>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</si>
  <si>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</si>
  <si>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</si>
  <si>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</si>
  <si>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</si>
  <si>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</si>
  <si>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</si>
  <si>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</si>
  <si>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</si>
  <si>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</si>
  <si>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</si>
  <si>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</si>
  <si>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</si>
  <si>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</si>
  <si>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</si>
  <si>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</si>
  <si>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</si>
  <si>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</si>
  <si>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</si>
  <si>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</si>
  <si>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</si>
  <si>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</si>
  <si>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</si>
  <si>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</si>
  <si>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</si>
  <si>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</si>
  <si>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</si>
  <si>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</si>
  <si>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</si>
  <si>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</si>
  <si>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</si>
  <si>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</si>
  <si>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</si>
  <si>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</si>
  <si>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</si>
  <si>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</si>
  <si>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</si>
  <si>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</si>
  <si>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</si>
  <si>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</si>
  <si>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</si>
  <si>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</si>
  <si>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</si>
  <si>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</si>
  <si>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</si>
  <si>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</si>
  <si>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</si>
  <si>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</si>
  <si>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</si>
  <si>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</si>
  <si>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</si>
  <si>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</si>
  <si>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</si>
  <si>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</si>
  <si>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</si>
  <si>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</si>
  <si>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</si>
  <si>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</si>
  <si>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</si>
  <si>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</si>
  <si>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</si>
  <si>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</si>
  <si>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</si>
  <si>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</si>
  <si>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</si>
  <si>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</si>
  <si>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</si>
  <si>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</si>
  <si>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</si>
  <si>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</si>
  <si>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</si>
  <si>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</si>
  <si>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</si>
  <si>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</si>
  <si>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</si>
  <si>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</si>
  <si>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</si>
  <si>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</si>
  <si>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</si>
  <si>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</si>
  <si>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</si>
  <si>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</si>
  <si>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</si>
  <si>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</si>
  <si>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</si>
  <si>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</si>
  <si>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</si>
  <si>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</si>
  <si>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</si>
  <si>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</si>
  <si>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</si>
  <si>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</si>
  <si>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</si>
  <si>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</si>
  <si>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</si>
  <si>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</si>
  <si>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</si>
  <si>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</si>
  <si>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</si>
  <si>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</si>
  <si>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</si>
  <si>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</si>
  <si>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</si>
  <si>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</si>
  <si>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</si>
  <si>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</si>
  <si>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</si>
  <si>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</si>
  <si>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</si>
  <si>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</si>
  <si>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</si>
  <si>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</si>
  <si>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</si>
  <si>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</si>
  <si>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</si>
  <si>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</si>
  <si>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</si>
  <si>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</si>
  <si>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</si>
  <si>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</si>
  <si>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</si>
  <si>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</si>
  <si>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</si>
  <si>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</si>
  <si>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</si>
  <si>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</si>
  <si>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</si>
  <si>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</si>
  <si>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</si>
  <si>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</si>
  <si>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</si>
  <si>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</si>
  <si>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</si>
  <si>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</si>
  <si>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</si>
  <si>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</si>
  <si>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</si>
  <si>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</si>
  <si>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</si>
  <si>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</si>
  <si>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</si>
  <si>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</si>
  <si>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</si>
  <si>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</si>
  <si>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</si>
  <si>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</si>
  <si>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</si>
  <si>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</si>
  <si>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</si>
  <si>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</si>
  <si>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</si>
  <si>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</si>
  <si>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</si>
  <si>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</si>
  <si>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</si>
  <si>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</si>
  <si>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</si>
  <si>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</si>
  <si>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</si>
  <si>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</si>
  <si>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</si>
  <si>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</si>
  <si>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</si>
  <si>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</si>
  <si>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</si>
  <si>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</si>
  <si>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</si>
  <si>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</si>
  <si>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</si>
  <si>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</si>
  <si>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</si>
  <si>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</si>
  <si>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</si>
  <si>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</si>
  <si>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</si>
  <si>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</si>
  <si>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</si>
  <si>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</si>
  <si>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</si>
  <si>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</si>
  <si>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</si>
  <si>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</si>
  <si>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</si>
  <si>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</si>
  <si>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</si>
  <si>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</si>
  <si>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</si>
  <si>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</si>
  <si>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</si>
  <si>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</si>
  <si>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</si>
  <si>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</si>
  <si>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</si>
  <si>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</si>
  <si>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</si>
  <si>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</si>
  <si>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</si>
  <si>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</si>
  <si>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</si>
  <si>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</si>
  <si>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</si>
  <si>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</si>
  <si>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</si>
  <si>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</si>
  <si>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</si>
  <si>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</si>
  <si>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</si>
  <si>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</si>
  <si>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</si>
  <si>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</si>
  <si>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</si>
  <si>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</si>
  <si>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</si>
  <si>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</si>
  <si>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</si>
  <si>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</si>
  <si>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</si>
  <si>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</si>
  <si>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</si>
  <si>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</si>
  <si>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</si>
  <si>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</si>
  <si>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</si>
  <si>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</si>
  <si>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</si>
  <si>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</si>
  <si>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</si>
  <si>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</si>
  <si>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</si>
  <si>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</si>
  <si>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</si>
  <si>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</si>
  <si>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</si>
  <si>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</si>
  <si>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</si>
  <si>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</si>
  <si>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</si>
  <si>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</si>
  <si>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</si>
  <si>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</si>
  <si>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</si>
  <si>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</si>
  <si>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</si>
  <si>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</si>
  <si>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</si>
  <si>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</si>
  <si>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</si>
  <si>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</si>
  <si>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</si>
  <si>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</si>
  <si>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</si>
  <si>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</si>
  <si>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</si>
  <si>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</si>
  <si>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</si>
  <si>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</si>
  <si>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</si>
  <si>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</si>
  <si>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</si>
  <si>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</si>
  <si>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</si>
  <si>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</si>
  <si>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</si>
  <si>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</si>
  <si>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</si>
  <si>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</si>
  <si>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</si>
  <si>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</si>
  <si>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</si>
  <si>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</si>
  <si>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</si>
  <si>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</si>
  <si>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</si>
  <si>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</si>
  <si>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</si>
  <si>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</si>
  <si>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</si>
  <si>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</si>
  <si>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</si>
  <si>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</si>
  <si>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</si>
  <si>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</si>
  <si>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</si>
  <si>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</si>
  <si>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</si>
  <si>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</si>
  <si>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</si>
  <si>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</si>
  <si>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</si>
  <si>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</si>
  <si>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</si>
  <si>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</si>
  <si>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</si>
  <si>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</si>
  <si>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</si>
  <si>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</si>
  <si>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</si>
  <si>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</si>
  <si>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</si>
  <si>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</si>
  <si>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</si>
  <si>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</si>
  <si>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</si>
  <si>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</si>
  <si>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</si>
  <si>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</si>
  <si>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</si>
  <si>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</si>
  <si>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</si>
  <si>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</si>
  <si>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</si>
  <si>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</si>
  <si>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</si>
  <si>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</si>
  <si>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</si>
  <si>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</si>
  <si>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</si>
  <si>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</si>
  <si>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</si>
  <si>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</si>
  <si>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</si>
  <si>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</si>
  <si>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</si>
  <si>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</si>
  <si>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</si>
  <si>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</si>
  <si>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</si>
  <si>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</si>
  <si>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</si>
  <si>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</si>
  <si>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</si>
  <si>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</si>
  <si>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</si>
  <si>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</si>
  <si>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</si>
  <si>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</si>
  <si>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</si>
  <si>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</si>
  <si>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</si>
  <si>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</si>
  <si>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</si>
  <si>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</si>
  <si>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</si>
  <si>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</si>
  <si>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</si>
  <si>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</si>
  <si>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</si>
  <si>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</si>
  <si>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</si>
  <si>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</si>
  <si>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</si>
  <si>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</si>
  <si>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</si>
  <si>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</si>
  <si>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</si>
  <si>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</si>
  <si>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</si>
  <si>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</si>
  <si>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</si>
  <si>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</si>
  <si>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</si>
  <si>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</si>
  <si>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</si>
  <si>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</si>
  <si>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</si>
  <si>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</si>
  <si>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</si>
  <si>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</si>
  <si>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</si>
  <si>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</si>
  <si>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</si>
  <si>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</si>
  <si>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</si>
  <si>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</si>
  <si>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</si>
  <si>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</si>
  <si>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</si>
  <si>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</si>
  <si>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</si>
  <si>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</si>
  <si>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</si>
  <si>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</si>
  <si>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</si>
  <si>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</si>
  <si>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</si>
  <si>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</si>
  <si>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</si>
  <si>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</si>
  <si>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</si>
  <si>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</si>
  <si>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</si>
  <si>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</si>
  <si>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</si>
  <si>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</si>
  <si>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</si>
  <si>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</si>
  <si>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</si>
  <si>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</si>
  <si>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</si>
  <si>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</si>
  <si>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</si>
  <si>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</si>
  <si>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</si>
  <si>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</si>
  <si>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</si>
  <si>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</si>
  <si>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</si>
  <si>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</si>
  <si>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</si>
  <si>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</si>
  <si>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</si>
  <si>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</si>
  <si>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</si>
  <si>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</si>
  <si>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</si>
  <si>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</si>
  <si>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</si>
  <si>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</si>
  <si>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</si>
  <si>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</si>
  <si>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</si>
  <si>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</si>
  <si>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</si>
  <si>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</si>
  <si>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</si>
  <si>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</si>
  <si>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</si>
  <si>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</si>
  <si>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</si>
  <si>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</si>
  <si>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</si>
  <si>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</si>
  <si>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</si>
  <si>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</si>
  <si>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</si>
  <si>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</si>
  <si>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</si>
  <si>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</si>
  <si>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</si>
  <si>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</si>
  <si>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</si>
  <si>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</si>
  <si>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</si>
  <si>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</si>
  <si>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</si>
  <si>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</si>
  <si>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</si>
  <si>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</si>
  <si>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</si>
  <si>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</si>
  <si>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</si>
  <si>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</si>
  <si>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</si>
  <si>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</si>
  <si>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</si>
  <si>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</si>
  <si>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</si>
  <si>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</si>
  <si>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</si>
  <si>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</si>
  <si>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</si>
  <si>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</si>
  <si>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</si>
  <si>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</si>
  <si>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</si>
  <si>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</si>
  <si>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</si>
  <si>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</si>
  <si>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</si>
  <si>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</si>
  <si>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</si>
  <si>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</si>
  <si>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</si>
  <si>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</si>
  <si>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</si>
  <si>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</si>
  <si>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</si>
  <si>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</si>
  <si>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</si>
  <si>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</si>
  <si>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</si>
  <si>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</si>
  <si>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</si>
  <si>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</si>
  <si>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</si>
  <si>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</si>
  <si>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</si>
  <si>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</si>
  <si>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</si>
  <si>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</si>
  <si>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</si>
  <si>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</si>
  <si>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</si>
  <si>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</si>
  <si>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</si>
  <si>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</si>
  <si>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</si>
  <si>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</si>
  <si>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</si>
  <si>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</si>
  <si>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</si>
  <si>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</si>
  <si>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</si>
  <si>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</si>
  <si>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</si>
  <si>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</si>
  <si>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</si>
  <si>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</si>
  <si>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</si>
  <si>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</si>
  <si>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</si>
  <si>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</si>
  <si>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</si>
  <si>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</si>
  <si>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</si>
  <si>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</si>
  <si>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</si>
  <si>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</si>
  <si>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</si>
  <si>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</si>
  <si>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</si>
  <si>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</si>
  <si>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</si>
  <si>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</si>
  <si>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</si>
  <si>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</si>
  <si>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</si>
  <si>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</si>
  <si>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</si>
  <si>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</si>
  <si>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</si>
  <si>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</si>
  <si>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</si>
  <si>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</si>
  <si>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</si>
  <si>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</si>
  <si>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</si>
  <si>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</si>
  <si>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</si>
  <si>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</si>
  <si>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</si>
  <si>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</si>
  <si>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</si>
  <si>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</si>
  <si>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</si>
  <si>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</si>
  <si>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</si>
  <si>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</si>
  <si>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</si>
  <si>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</si>
  <si>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</si>
  <si>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</si>
  <si>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</si>
  <si>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</si>
  <si>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</si>
  <si>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</si>
  <si>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</si>
  <si>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</si>
  <si>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</si>
  <si>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</si>
  <si>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</si>
  <si>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</si>
  <si>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</si>
  <si>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</si>
  <si>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</si>
  <si>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</si>
  <si>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</si>
  <si>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</si>
  <si>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</si>
  <si>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</si>
  <si>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</si>
  <si>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</si>
  <si>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</si>
  <si>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</si>
  <si>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</si>
  <si>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</si>
  <si>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</si>
  <si>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</si>
  <si>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</si>
  <si>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</si>
  <si>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</si>
  <si>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</si>
  <si>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</si>
  <si>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</si>
  <si>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</si>
  <si>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</si>
  <si>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</si>
  <si>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</si>
  <si>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</si>
  <si>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</si>
  <si>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</si>
  <si>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</si>
  <si>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</si>
  <si>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</si>
  <si>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</si>
  <si>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</si>
  <si>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</si>
  <si>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</si>
  <si>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</si>
  <si>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</si>
  <si>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</si>
  <si>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</si>
  <si>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</si>
  <si>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</si>
  <si>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</si>
  <si>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</si>
  <si>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</si>
  <si>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</si>
  <si>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</si>
  <si>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</si>
  <si>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</si>
  <si>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</si>
  <si>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</si>
  <si>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</si>
  <si>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</si>
  <si>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</si>
  <si>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</si>
  <si>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</si>
  <si>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</si>
  <si>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</si>
  <si>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</si>
  <si>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</si>
  <si>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</si>
  <si>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</si>
  <si>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</si>
  <si>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</si>
  <si>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</si>
  <si>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</si>
  <si>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</si>
  <si>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</si>
  <si>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</si>
  <si>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</si>
  <si>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</si>
  <si>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</si>
  <si>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</si>
  <si>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</si>
  <si>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</si>
  <si>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</si>
  <si>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</si>
  <si>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</si>
  <si>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</si>
  <si>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</si>
  <si>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</si>
  <si>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</si>
  <si>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</si>
  <si>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</si>
  <si>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</si>
  <si>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</si>
  <si>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</si>
  <si>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</si>
  <si>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</si>
  <si>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</si>
  <si>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</si>
  <si>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</si>
  <si>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</si>
  <si>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</si>
  <si>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</si>
  <si>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</si>
  <si>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</si>
  <si>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</si>
  <si>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</si>
  <si>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</si>
  <si>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</si>
  <si>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</si>
  <si>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</si>
  <si>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</si>
  <si>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</si>
  <si>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</si>
  <si>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</si>
  <si>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</si>
  <si>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</si>
  <si>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</si>
  <si>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</si>
  <si>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</si>
  <si>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</si>
  <si>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</si>
  <si>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</si>
  <si>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</si>
  <si>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</si>
  <si>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</si>
  <si>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</si>
  <si>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</si>
  <si>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</si>
  <si>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</si>
  <si>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</si>
  <si>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</si>
  <si>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</si>
  <si>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</si>
  <si>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</si>
  <si>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</si>
  <si>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</si>
  <si>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</si>
  <si>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</si>
  <si>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</si>
  <si>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</si>
  <si>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</si>
  <si>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</si>
  <si>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</si>
  <si>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</si>
  <si>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</si>
  <si>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</si>
  <si>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</si>
  <si>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</si>
  <si>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</si>
  <si>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</si>
  <si>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</si>
  <si>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</si>
  <si>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</si>
  <si>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</si>
  <si>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</si>
  <si>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</si>
  <si>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</si>
  <si>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</si>
  <si>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</si>
  <si>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</si>
  <si>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</si>
  <si>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</si>
  <si>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</si>
  <si>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</si>
  <si>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</si>
  <si>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</si>
  <si>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</si>
  <si>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</si>
  <si>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</si>
  <si>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</si>
  <si>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</si>
  <si>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</si>
  <si>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</si>
  <si>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</si>
  <si>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</si>
  <si>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</si>
  <si>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</si>
  <si>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</si>
  <si>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</si>
  <si>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</si>
  <si>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</si>
  <si>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</si>
  <si>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</si>
  <si>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</si>
  <si>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</si>
  <si>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</si>
  <si>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</si>
  <si>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</si>
  <si>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</si>
  <si>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</si>
  <si>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</si>
  <si>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</si>
  <si>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</si>
  <si>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</si>
  <si>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</si>
  <si>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</si>
  <si>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</si>
  <si>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</si>
  <si>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</si>
  <si>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</si>
  <si>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</si>
  <si>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</si>
  <si>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</si>
  <si>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</si>
  <si>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</si>
  <si>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</si>
  <si>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</si>
  <si>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</si>
  <si>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</si>
  <si>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</si>
  <si>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</si>
  <si>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</si>
  <si>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</si>
  <si>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</si>
  <si>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</si>
  <si>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</si>
  <si>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</si>
  <si>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</si>
  <si>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</si>
  <si>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</si>
  <si>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</si>
  <si>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</si>
  <si>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</si>
  <si>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</si>
  <si>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</si>
  <si>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</si>
  <si>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</si>
  <si>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</si>
  <si>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</si>
  <si>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</si>
  <si>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</si>
  <si>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</si>
  <si>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</si>
  <si>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</si>
  <si>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</si>
  <si>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</si>
  <si>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</si>
  <si>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</si>
  <si>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</si>
  <si>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</si>
  <si>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</si>
  <si>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</si>
  <si>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</si>
  <si>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</si>
  <si>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</si>
  <si>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</si>
  <si>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</si>
  <si>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</si>
  <si>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</si>
  <si>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</si>
  <si>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</si>
  <si>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</si>
  <si>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</si>
  <si>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</si>
  <si>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</si>
  <si>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</si>
  <si>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</si>
  <si>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</si>
  <si>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</si>
  <si>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</si>
  <si>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</si>
  <si>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</si>
  <si>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</si>
  <si>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</si>
  <si>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</si>
  <si>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</si>
  <si>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</si>
  <si>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</si>
  <si>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</si>
  <si>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</si>
  <si>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</si>
  <si>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</si>
  <si>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</si>
  <si>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</si>
  <si>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</si>
  <si>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</si>
  <si>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</si>
  <si>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</si>
  <si>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</si>
  <si>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</si>
  <si>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</si>
  <si>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</si>
  <si>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</si>
  <si>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</si>
  <si>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</si>
  <si>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</si>
  <si>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</si>
  <si>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</si>
  <si>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</si>
  <si>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</si>
  <si>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</si>
  <si>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</si>
  <si>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</si>
  <si>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</si>
  <si>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</si>
  <si>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</si>
  <si>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</si>
  <si>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</si>
  <si>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</si>
  <si>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</si>
  <si>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</si>
  <si>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</si>
  <si>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</si>
  <si>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</si>
  <si>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</si>
  <si>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</si>
  <si>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</si>
  <si>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</si>
  <si>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</si>
  <si>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</si>
  <si>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</si>
  <si>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</si>
  <si>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</si>
  <si>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</si>
  <si>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</si>
  <si>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</si>
  <si>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</si>
  <si>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</si>
  <si>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</si>
  <si>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</si>
  <si>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</si>
  <si>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</si>
  <si>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</si>
  <si>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</si>
  <si>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</si>
  <si>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</si>
  <si>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</si>
  <si>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</si>
  <si>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</si>
  <si>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</si>
  <si>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</si>
  <si>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</si>
  <si>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</si>
  <si>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</si>
  <si>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</si>
  <si>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</si>
  <si>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</si>
  <si>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</si>
  <si>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</si>
  <si>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</si>
  <si>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</si>
  <si>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</si>
  <si>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</si>
  <si>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</si>
  <si>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</si>
  <si>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</si>
  <si>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</si>
  <si>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</si>
  <si>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</si>
  <si>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</si>
  <si>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</si>
  <si>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</si>
  <si>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</si>
  <si>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</si>
  <si>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</si>
  <si>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</si>
  <si>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</si>
  <si>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</si>
  <si>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</si>
  <si>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</si>
  <si>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</si>
  <si>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</si>
  <si>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</si>
  <si>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</si>
  <si>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</si>
  <si>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</si>
  <si>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</si>
  <si>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</si>
  <si>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</si>
  <si>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</si>
  <si>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</si>
  <si>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</si>
  <si>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</si>
  <si>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</si>
  <si>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</si>
  <si>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</si>
  <si>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</si>
  <si>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</si>
  <si>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</si>
  <si>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</si>
  <si>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</si>
  <si>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</si>
  <si>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</si>
  <si>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</si>
  <si>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</si>
  <si>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</si>
  <si>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</si>
  <si>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</si>
  <si>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</si>
  <si>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</si>
  <si>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</si>
  <si>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</si>
  <si>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</si>
  <si>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</si>
  <si>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</si>
  <si>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</si>
  <si>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</si>
  <si>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</si>
  <si>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</si>
  <si>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</si>
  <si>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</si>
  <si>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</si>
  <si>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</si>
  <si>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</si>
  <si>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</si>
  <si>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</si>
  <si>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</si>
  <si>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</si>
  <si>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</si>
  <si>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</si>
  <si>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</si>
  <si>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</si>
  <si>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</si>
  <si>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</si>
  <si>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</si>
  <si>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</si>
  <si>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</si>
  <si>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</si>
  <si>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</si>
  <si>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</si>
  <si>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</si>
  <si>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</si>
  <si>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</si>
  <si>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</si>
  <si>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</si>
  <si>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</si>
  <si>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</si>
  <si>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</si>
  <si>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</si>
  <si>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</si>
  <si>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</si>
  <si>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</si>
  <si>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</si>
  <si>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</si>
  <si>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</si>
  <si>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</si>
  <si>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</si>
  <si>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</si>
  <si>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</si>
  <si>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</si>
  <si>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</si>
  <si>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</si>
  <si>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</si>
  <si>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</si>
  <si>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</si>
  <si>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</si>
  <si>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</si>
  <si>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</si>
  <si>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</si>
  <si>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</si>
  <si>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</si>
  <si>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</si>
  <si>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</si>
  <si>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</si>
  <si>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</si>
  <si>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</si>
  <si>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</si>
  <si>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</si>
  <si>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</si>
  <si>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</si>
  <si>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</si>
  <si>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</si>
  <si>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</si>
  <si>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</si>
  <si>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</si>
  <si>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</si>
  <si>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</si>
  <si>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</si>
  <si>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</si>
  <si>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</si>
  <si>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</si>
  <si>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</si>
  <si>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</si>
  <si>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</si>
  <si>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</si>
  <si>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</si>
  <si>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</si>
  <si>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</si>
  <si>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</si>
  <si>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</si>
  <si>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</si>
  <si>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</si>
  <si>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</si>
  <si>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</si>
  <si>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</si>
  <si>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</si>
  <si>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</si>
  <si>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</si>
  <si>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</si>
  <si>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</si>
  <si>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</si>
  <si>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</si>
  <si>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</si>
  <si>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</si>
  <si>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</si>
  <si>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</si>
  <si>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</si>
  <si>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</si>
  <si>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</si>
  <si>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</si>
  <si>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</si>
  <si>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</si>
  <si>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</si>
  <si>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</si>
  <si>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</si>
  <si>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</si>
  <si>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</si>
  <si>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</si>
  <si>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</si>
  <si>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</si>
  <si>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</si>
  <si>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</si>
  <si>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</si>
  <si>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</si>
  <si>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</si>
  <si>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</si>
  <si>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</si>
  <si>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</si>
  <si>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</si>
  <si>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</si>
  <si>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</si>
  <si>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</si>
  <si>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</si>
  <si>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</si>
  <si>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</si>
  <si>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</si>
  <si>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</si>
  <si>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</si>
  <si>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</si>
  <si>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</si>
  <si>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</si>
  <si>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</si>
  <si>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</si>
  <si>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</si>
  <si>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</si>
  <si>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</si>
  <si>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</si>
  <si>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</si>
  <si>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</si>
  <si>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</si>
  <si>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</si>
  <si>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</si>
  <si>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</si>
  <si>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</si>
  <si>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</si>
  <si>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</si>
  <si>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</si>
  <si>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</si>
  <si>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</si>
  <si>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</si>
  <si>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</si>
  <si>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</si>
  <si>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</si>
  <si>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</si>
  <si>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</si>
  <si>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</si>
  <si>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</si>
  <si>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</si>
  <si>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</si>
  <si>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</si>
  <si>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</si>
  <si>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</si>
  <si>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</si>
  <si>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</si>
  <si>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</si>
  <si>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</si>
  <si>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</si>
  <si>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</si>
  <si>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</si>
  <si>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</si>
  <si>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</si>
  <si>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</si>
  <si>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</si>
  <si>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</si>
  <si>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</si>
  <si>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</si>
  <si>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</si>
  <si>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</si>
  <si>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</si>
  <si>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</si>
  <si>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</si>
  <si>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</si>
  <si>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</si>
  <si>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</si>
  <si>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</si>
  <si>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</si>
  <si>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</si>
  <si>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</si>
  <si>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</si>
  <si>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</si>
  <si>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</si>
  <si>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</si>
  <si>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</si>
  <si>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</si>
  <si>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</si>
  <si>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</si>
  <si>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</si>
  <si>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</si>
  <si>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</si>
  <si>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</si>
  <si>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</si>
  <si>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</si>
  <si>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</si>
  <si>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</si>
  <si>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</si>
  <si>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</si>
  <si>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</si>
  <si>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</si>
  <si>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</si>
  <si>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</si>
  <si>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</si>
  <si>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</si>
  <si>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</si>
  <si>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</si>
  <si>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</si>
  <si>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</si>
  <si>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</si>
  <si>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</si>
  <si>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</si>
  <si>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</si>
  <si>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</si>
  <si>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</si>
  <si>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</si>
  <si>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</si>
  <si>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</si>
  <si>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</si>
  <si>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</si>
  <si>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</si>
  <si>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</si>
  <si>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</si>
  <si>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</si>
  <si>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</si>
  <si>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</si>
  <si>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</si>
  <si>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</si>
  <si>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</si>
  <si>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</si>
  <si>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</si>
  <si>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</si>
  <si>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</si>
  <si>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</si>
  <si>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</si>
  <si>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</si>
  <si>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</si>
  <si>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</si>
  <si>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</si>
  <si>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</si>
  <si>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</si>
  <si>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</si>
  <si>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</si>
  <si>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</si>
  <si>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</si>
  <si>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</si>
  <si>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</si>
  <si>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</si>
  <si>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</si>
  <si>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</si>
  <si>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</si>
  <si>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</si>
  <si>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</si>
  <si>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</si>
  <si>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</si>
  <si>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</si>
  <si>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</si>
  <si>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</si>
  <si>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</si>
  <si>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</si>
  <si>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</si>
  <si>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</si>
  <si>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</si>
  <si>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</si>
  <si>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</si>
  <si>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</si>
  <si>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</si>
  <si>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</si>
  <si>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</si>
  <si>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</si>
  <si>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</si>
  <si>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</si>
  <si>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</si>
  <si>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</si>
  <si>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</si>
  <si>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</si>
  <si>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</si>
  <si>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</si>
  <si>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</si>
  <si>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</si>
  <si>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</si>
  <si>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</si>
  <si>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</si>
  <si>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</si>
  <si>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</si>
  <si>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</si>
  <si>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</si>
  <si>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</si>
  <si>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</si>
  <si>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</si>
  <si>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</si>
  <si>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</si>
  <si>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</si>
  <si>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</si>
  <si>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</si>
  <si>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</si>
  <si>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</si>
  <si>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</si>
  <si>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</si>
  <si>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</si>
  <si>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</si>
  <si>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</si>
  <si>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</si>
  <si>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</si>
  <si>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</si>
  <si>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</si>
  <si>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</si>
  <si>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</si>
  <si>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</si>
  <si>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</si>
  <si>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</si>
  <si>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</si>
  <si>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</si>
  <si>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</si>
  <si>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</si>
  <si>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</si>
  <si>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</si>
  <si>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</si>
  <si>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</si>
  <si>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</si>
  <si>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</si>
  <si>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</si>
  <si>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</si>
  <si>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</si>
  <si>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</si>
  <si>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</si>
  <si>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</si>
  <si>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</si>
  <si>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</si>
  <si>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</si>
  <si>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</si>
  <si>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</si>
  <si>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</si>
  <si>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</si>
  <si>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</si>
  <si>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</si>
  <si>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</si>
  <si>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</si>
  <si>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</si>
  <si>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</si>
  <si>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</si>
  <si>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</si>
  <si>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</si>
  <si>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</si>
  <si>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</si>
  <si>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</si>
  <si>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</si>
  <si>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</si>
  <si>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</si>
  <si>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</si>
  <si>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</si>
  <si>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</si>
  <si>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</si>
  <si>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</si>
  <si>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</si>
  <si>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</si>
  <si>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</si>
  <si>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</si>
  <si>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</si>
  <si>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</si>
  <si>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</si>
  <si>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</si>
  <si>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</si>
  <si>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</si>
  <si>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</si>
  <si>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</si>
  <si>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</si>
  <si>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</si>
  <si>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</si>
  <si>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</si>
  <si>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</si>
  <si>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</si>
  <si>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</si>
  <si>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</si>
  <si>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</si>
  <si>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</si>
  <si>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</si>
  <si>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</si>
  <si>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</si>
  <si>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</si>
  <si>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</si>
  <si>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</si>
  <si>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</si>
  <si>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</si>
  <si>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</si>
  <si>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</si>
  <si>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</si>
  <si>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</si>
  <si>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</si>
  <si>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</si>
  <si>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</si>
  <si>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</si>
  <si>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</si>
  <si>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</si>
  <si>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</si>
  <si>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</si>
  <si>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</si>
  <si>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</si>
  <si>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</si>
  <si>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</si>
  <si>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</si>
  <si>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</si>
  <si>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</si>
  <si>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</si>
  <si>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</si>
  <si>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</si>
  <si>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</si>
  <si>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</si>
  <si>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</si>
  <si>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</si>
  <si>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</si>
  <si>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</si>
  <si>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</si>
  <si>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</si>
  <si>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</si>
  <si>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</si>
  <si>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</si>
  <si>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</si>
  <si>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</si>
  <si>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</si>
  <si>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</si>
  <si>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</si>
  <si>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</si>
  <si>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</si>
  <si>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</si>
  <si>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</si>
  <si>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</si>
  <si>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</si>
  <si>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</si>
  <si>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</si>
  <si>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</si>
  <si>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</si>
  <si>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</si>
  <si>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</si>
  <si>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</si>
  <si>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</si>
  <si>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</si>
  <si>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</si>
  <si>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</si>
  <si>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</si>
  <si>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</si>
  <si>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</si>
  <si>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</si>
  <si>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</si>
  <si>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</si>
  <si>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</si>
  <si>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</si>
  <si>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</si>
  <si>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</si>
  <si>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</si>
  <si>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</si>
  <si>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</si>
  <si>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</si>
  <si>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</si>
  <si>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</si>
  <si>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</si>
  <si>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</si>
  <si>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</si>
  <si>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</si>
  <si>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</si>
  <si>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</si>
  <si>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</si>
  <si>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</si>
  <si>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</si>
  <si>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</si>
  <si>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</si>
  <si>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</si>
  <si>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</si>
  <si>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</si>
  <si>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</si>
  <si>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</si>
  <si>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</si>
  <si>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</si>
  <si>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</si>
  <si>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</si>
  <si>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</si>
  <si>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</si>
  <si>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</si>
  <si>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</si>
  <si>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</si>
  <si>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</si>
  <si>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</si>
  <si>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</si>
  <si>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</si>
  <si>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</si>
  <si>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</si>
  <si>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</si>
  <si>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</si>
  <si>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</si>
  <si>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</si>
  <si>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</si>
  <si>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</si>
  <si>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</si>
  <si>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</si>
  <si>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</si>
  <si>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</si>
  <si>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</si>
  <si>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</si>
  <si>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</si>
  <si>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</si>
  <si>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</si>
  <si>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</si>
  <si>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</si>
  <si>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</si>
  <si>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</si>
  <si>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</si>
  <si>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</si>
  <si>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</si>
  <si>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</si>
  <si>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</si>
  <si>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</si>
  <si>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</si>
  <si>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</si>
  <si>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</si>
  <si>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</si>
  <si>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</si>
  <si>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</si>
  <si>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</si>
  <si>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</si>
  <si>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</si>
  <si>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</si>
  <si>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</si>
  <si>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</si>
  <si>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</si>
  <si>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</si>
  <si>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</si>
  <si>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</si>
  <si>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</si>
  <si>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</si>
  <si>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</si>
  <si>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</si>
  <si>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</si>
  <si>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</si>
  <si>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</si>
  <si>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</si>
  <si>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</si>
  <si>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</si>
  <si>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</si>
  <si>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</si>
  <si>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</si>
  <si>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</si>
  <si>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</si>
  <si>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</si>
  <si>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</si>
  <si>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</si>
  <si>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</si>
  <si>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</si>
  <si>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</si>
  <si>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</si>
  <si>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</si>
  <si>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</si>
  <si>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</si>
  <si>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</si>
  <si>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</si>
  <si>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</si>
  <si>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</si>
  <si>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</si>
  <si>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</si>
  <si>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</si>
  <si>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</si>
  <si>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</si>
  <si>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</si>
  <si>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</si>
  <si>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</si>
  <si>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</si>
  <si>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</si>
  <si>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</si>
  <si>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</si>
  <si>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</si>
  <si>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</si>
  <si>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</si>
  <si>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</si>
  <si>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</si>
  <si>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</si>
  <si>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</si>
  <si>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</si>
  <si>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</si>
  <si>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</si>
  <si>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</si>
  <si>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</si>
  <si>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</si>
  <si>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</si>
  <si>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</si>
  <si>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</si>
  <si>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</si>
  <si>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</si>
  <si>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</si>
  <si>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</si>
  <si>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</si>
  <si>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</si>
  <si>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</si>
  <si>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</si>
  <si>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</si>
  <si>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</si>
  <si>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</si>
  <si>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</si>
  <si>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</si>
  <si>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</si>
  <si>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</si>
  <si>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</si>
  <si>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</si>
  <si>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</si>
  <si>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</si>
  <si>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</si>
  <si>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</si>
  <si>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</si>
  <si>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</si>
  <si>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</si>
  <si>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</si>
  <si>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</si>
  <si>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</si>
  <si>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</si>
  <si>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</si>
  <si>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</si>
  <si>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</si>
  <si>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</si>
  <si>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</si>
  <si>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</si>
  <si>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</si>
  <si>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</si>
  <si>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</si>
  <si>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</si>
  <si>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</si>
  <si>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</si>
  <si>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</si>
  <si>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</si>
  <si>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</si>
  <si>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</si>
  <si>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</si>
  <si>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</si>
  <si>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</si>
  <si>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</si>
  <si>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</si>
  <si>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</si>
  <si>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</si>
  <si>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</si>
  <si>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</si>
  <si>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</si>
  <si>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</si>
  <si>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</si>
  <si>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</si>
  <si>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</si>
  <si>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</si>
  <si>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</si>
  <si>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</si>
  <si>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</si>
  <si>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</si>
  <si>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</si>
  <si>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</si>
  <si>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</si>
  <si>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</si>
  <si>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</si>
  <si>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</si>
  <si>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</si>
  <si>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</si>
  <si>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</si>
  <si>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</si>
  <si>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</si>
  <si>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</si>
  <si>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</si>
  <si>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</si>
  <si>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</si>
  <si>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</si>
  <si>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</si>
  <si>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</si>
  <si>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</si>
  <si>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</si>
  <si>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</si>
  <si>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</si>
  <si>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</si>
  <si>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</si>
  <si>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</si>
  <si>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</si>
  <si>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</si>
  <si>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</si>
  <si>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</si>
  <si>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</si>
  <si>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</si>
  <si>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</si>
  <si>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</si>
  <si>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</si>
  <si>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</si>
  <si>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</si>
  <si>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</si>
  <si>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</si>
  <si>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</si>
  <si>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</si>
  <si>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</si>
  <si>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</si>
  <si>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</si>
  <si>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</si>
  <si>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</si>
  <si>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</si>
  <si>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</si>
  <si>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</si>
  <si>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</si>
  <si>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</si>
  <si>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</si>
  <si>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</si>
  <si>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</si>
  <si>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</si>
  <si>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</si>
  <si>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</si>
  <si>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</si>
  <si>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</si>
  <si>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</si>
  <si>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</si>
  <si>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</si>
  <si>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</si>
  <si>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</si>
  <si>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</si>
  <si>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</si>
  <si>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</si>
  <si>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</si>
  <si>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</si>
  <si>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</si>
  <si>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</si>
  <si>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</si>
  <si>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</si>
  <si>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</si>
  <si>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</si>
  <si>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</si>
  <si>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</si>
  <si>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</si>
  <si>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</si>
  <si>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</si>
  <si>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</si>
  <si>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</si>
  <si>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</si>
  <si>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</si>
  <si>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</si>
  <si>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</si>
  <si>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</si>
  <si>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</si>
  <si>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</si>
  <si>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</si>
  <si>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</si>
  <si>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</si>
  <si>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</si>
  <si>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</si>
  <si>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</si>
  <si>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</si>
  <si>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</si>
  <si>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</si>
  <si>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</si>
  <si>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</si>
  <si>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</si>
  <si>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</si>
  <si>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</si>
  <si>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</si>
  <si>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</si>
  <si>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</si>
  <si>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</si>
  <si>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</si>
  <si>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</si>
  <si>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</si>
  <si>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</si>
  <si>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</si>
  <si>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</si>
  <si>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</si>
  <si>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</si>
  <si>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</si>
  <si>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</si>
  <si>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</si>
  <si>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</si>
  <si>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</si>
  <si>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</si>
  <si>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</si>
  <si>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</si>
  <si>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</si>
  <si>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</si>
  <si>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</si>
  <si>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</si>
  <si>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</si>
  <si>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</si>
  <si>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</si>
  <si>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</si>
  <si>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</si>
  <si>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</si>
  <si>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</si>
  <si>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</si>
  <si>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</si>
  <si>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</si>
  <si>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</si>
  <si>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</si>
  <si>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</si>
  <si>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</si>
  <si>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</si>
  <si>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</si>
  <si>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</si>
  <si>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</si>
  <si>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</si>
  <si>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</si>
  <si>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</si>
  <si>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</si>
  <si>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</si>
  <si>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</si>
  <si>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</si>
  <si>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</si>
  <si>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</si>
  <si>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</si>
  <si>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</si>
  <si>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</si>
  <si>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</si>
  <si>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</si>
  <si>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</si>
  <si>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</si>
  <si>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</si>
  <si>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</si>
  <si>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</si>
  <si>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</si>
  <si>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</si>
  <si>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</si>
  <si>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</si>
  <si>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</si>
  <si>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</si>
  <si>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</si>
  <si>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</si>
  <si>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</si>
  <si>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</si>
  <si>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</si>
  <si>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</si>
  <si>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</si>
  <si>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</si>
  <si>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</si>
  <si>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</si>
  <si>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</si>
  <si>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</si>
  <si>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</si>
  <si>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</si>
  <si>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</si>
  <si>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</si>
  <si>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</si>
  <si>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</si>
  <si>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</si>
  <si>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</si>
  <si>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</si>
  <si>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</si>
  <si>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</si>
  <si>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</si>
  <si>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</si>
  <si>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</si>
  <si>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</si>
  <si>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</si>
  <si>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</si>
  <si>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</si>
  <si>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</si>
  <si>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</si>
  <si>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</si>
  <si>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</si>
  <si>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</si>
  <si>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</si>
  <si>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</si>
  <si>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</si>
  <si>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</si>
  <si>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</si>
  <si>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</si>
  <si>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</si>
  <si>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</si>
  <si>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</si>
  <si>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</si>
  <si>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</si>
  <si>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</si>
  <si>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</si>
  <si>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</si>
  <si>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</si>
  <si>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</si>
  <si>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</si>
  <si>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</si>
  <si>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</si>
  <si>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</si>
  <si>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</si>
  <si>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</si>
  <si>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</si>
  <si>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</si>
  <si>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</si>
  <si>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</si>
  <si>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</si>
  <si>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</si>
  <si>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</si>
  <si>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</si>
  <si>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</si>
  <si>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</si>
  <si>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</si>
  <si>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</si>
  <si>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</si>
  <si>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</si>
  <si>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</si>
  <si>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</si>
  <si>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</si>
  <si>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</si>
  <si>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</si>
  <si>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</si>
  <si>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</si>
  <si>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</si>
  <si>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</si>
  <si>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</si>
  <si>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</si>
  <si>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</si>
  <si>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</si>
  <si>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</si>
  <si>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</si>
  <si>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</si>
  <si>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</si>
  <si>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</si>
  <si>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</si>
  <si>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</si>
  <si>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</si>
  <si>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</si>
  <si>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</si>
  <si>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</si>
  <si>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</si>
  <si>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</si>
  <si>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</si>
  <si>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</si>
  <si>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</si>
  <si>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</si>
  <si>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</si>
  <si>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</si>
  <si>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</si>
  <si>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</si>
  <si>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</si>
  <si>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</si>
  <si>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</si>
  <si>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</si>
  <si>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</si>
  <si>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</si>
  <si>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</si>
  <si>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</si>
  <si>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</si>
  <si>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</si>
  <si>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</si>
  <si>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</si>
  <si>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</si>
  <si>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</si>
  <si>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</si>
  <si>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</si>
  <si>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</si>
  <si>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</si>
  <si>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</si>
  <si>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</si>
  <si>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</si>
  <si>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</si>
  <si>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</si>
  <si>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</si>
  <si>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</si>
  <si>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</si>
  <si>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</si>
  <si>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</si>
  <si>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</si>
  <si>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</si>
  <si>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</si>
  <si>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</si>
  <si>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</si>
  <si>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</si>
  <si>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</si>
  <si>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</si>
  <si>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</si>
  <si>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</si>
  <si>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</si>
  <si>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</si>
  <si>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</si>
  <si>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</si>
  <si>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</si>
  <si>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</si>
  <si>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</si>
  <si>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</si>
  <si>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</si>
  <si>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</si>
  <si>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</si>
  <si>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</si>
  <si>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</si>
  <si>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</si>
  <si>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</si>
  <si>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</si>
  <si>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</si>
  <si>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</si>
  <si>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</si>
  <si>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</si>
  <si>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</si>
  <si>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</si>
  <si>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</si>
  <si>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</si>
  <si>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</si>
  <si>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</si>
  <si>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</si>
  <si>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</si>
  <si>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</si>
  <si>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</si>
  <si>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</si>
  <si>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</si>
  <si>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</si>
  <si>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</si>
  <si>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</si>
  <si>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</si>
  <si>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</si>
  <si>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</si>
  <si>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</si>
  <si>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</si>
  <si>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</si>
  <si>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</si>
  <si>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</si>
  <si>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</si>
  <si>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</si>
  <si>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</si>
  <si>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</si>
  <si>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</si>
  <si>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</si>
  <si>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</si>
  <si>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</si>
  <si>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</si>
  <si>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</si>
  <si>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</si>
  <si>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</si>
  <si>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</si>
  <si>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</si>
  <si>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</si>
  <si>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</si>
  <si>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</si>
  <si>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</si>
  <si>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</si>
  <si>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</si>
  <si>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</si>
  <si>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</si>
  <si>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</si>
  <si>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</si>
  <si>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</si>
  <si>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</si>
  <si>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</si>
  <si>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</si>
  <si>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</si>
  <si>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</si>
  <si>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</si>
  <si>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</si>
  <si>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</si>
  <si>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</si>
  <si>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</si>
  <si>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</si>
  <si>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</si>
  <si>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</si>
  <si>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</si>
  <si>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</si>
  <si>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</si>
  <si>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</si>
  <si>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</si>
  <si>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</si>
  <si>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</si>
  <si>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</si>
  <si>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</si>
  <si>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</si>
  <si>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</si>
  <si>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</si>
  <si>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</si>
  <si>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</si>
  <si>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</si>
  <si>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</si>
  <si>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</si>
  <si>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</si>
  <si>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</si>
  <si>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</si>
  <si>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</si>
  <si>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</si>
  <si>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</si>
  <si>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</si>
  <si>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</si>
  <si>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</si>
  <si>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</si>
  <si>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</si>
  <si>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</si>
  <si>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</si>
  <si>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</si>
  <si>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</si>
  <si>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</si>
  <si>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</si>
  <si>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</si>
  <si>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</si>
  <si>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</si>
  <si>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</si>
  <si>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</si>
  <si>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</si>
  <si>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</si>
  <si>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</si>
  <si>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</si>
  <si>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</si>
  <si>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</si>
  <si>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</si>
  <si>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</si>
  <si>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</si>
  <si>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</si>
  <si>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</si>
  <si>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</si>
  <si>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</si>
  <si>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</si>
  <si>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</si>
  <si>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</si>
  <si>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</si>
  <si>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</si>
  <si>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</si>
  <si>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</si>
  <si>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</si>
  <si>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</si>
  <si>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</si>
  <si>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</si>
  <si>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</si>
  <si>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</si>
  <si>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</si>
  <si>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</si>
  <si>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</si>
  <si>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</si>
  <si>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</si>
  <si>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</si>
  <si>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</si>
  <si>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</si>
  <si>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</si>
  <si>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</si>
  <si>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</si>
  <si>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</si>
  <si>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</si>
  <si>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</si>
  <si>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</si>
  <si>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</si>
  <si>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</si>
  <si>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</si>
  <si>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</si>
  <si>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</si>
  <si>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</si>
  <si>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</si>
  <si>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</si>
  <si>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</si>
  <si>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</si>
  <si>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</si>
  <si>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</si>
  <si>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</si>
  <si>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</si>
  <si>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</si>
  <si>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</si>
  <si>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</si>
  <si>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</si>
  <si>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</si>
  <si>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</si>
  <si>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</si>
  <si>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</si>
  <si>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</si>
  <si>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</si>
  <si>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</si>
  <si>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</si>
  <si>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</si>
  <si>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</si>
  <si>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</si>
  <si>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</si>
  <si>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</si>
  <si>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</si>
  <si>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</si>
  <si>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</si>
  <si>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</si>
  <si>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</si>
  <si>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</si>
  <si>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</si>
  <si>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</si>
  <si>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</si>
  <si>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</si>
  <si>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</si>
  <si>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</si>
  <si>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</si>
  <si>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</si>
  <si>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</si>
  <si>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</si>
  <si>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</si>
  <si>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</si>
  <si>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</si>
  <si>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</si>
  <si>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</si>
  <si>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</si>
  <si>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</si>
  <si>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</si>
  <si>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</si>
  <si>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</si>
  <si>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</si>
  <si>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</si>
  <si>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</si>
  <si>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</si>
  <si>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</si>
  <si>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</si>
  <si>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</si>
  <si>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</si>
  <si>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</si>
  <si>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</si>
  <si>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</si>
  <si>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</si>
  <si>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</si>
  <si>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</si>
  <si>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</si>
  <si>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</si>
  <si>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</si>
  <si>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</si>
  <si>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</si>
  <si>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</si>
  <si>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</si>
  <si>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</si>
  <si>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</si>
  <si>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</si>
  <si>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</si>
  <si>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</si>
  <si>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</si>
  <si>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</si>
  <si>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</si>
  <si>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</si>
  <si>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</si>
  <si>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</si>
  <si>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</si>
  <si>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</si>
  <si>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</si>
  <si>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</si>
  <si>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</si>
  <si>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</si>
  <si>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</si>
  <si>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</si>
  <si>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</si>
  <si>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</si>
  <si>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</si>
  <si>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</si>
  <si>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</si>
  <si>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</si>
  <si>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</si>
  <si>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</si>
  <si>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</si>
  <si>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</si>
  <si>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</si>
  <si>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</si>
  <si>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</si>
  <si>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</si>
  <si>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</si>
  <si>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</si>
  <si>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</si>
  <si>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</si>
  <si>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</si>
  <si>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</si>
  <si>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</si>
  <si>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</si>
  <si>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</si>
  <si>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</si>
  <si>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</si>
  <si>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</si>
  <si>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</si>
  <si>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</si>
  <si>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</si>
  <si>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</si>
  <si>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</si>
  <si>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</si>
  <si>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</si>
  <si>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</si>
  <si>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</si>
  <si>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</si>
  <si>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</si>
  <si>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</si>
  <si>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</si>
  <si>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</si>
  <si>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</si>
  <si>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</si>
  <si>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</si>
  <si>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</si>
  <si>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</si>
  <si>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</si>
  <si>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</si>
  <si>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</si>
  <si>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</si>
  <si>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</si>
  <si>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</si>
  <si>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</si>
  <si>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</si>
  <si>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</si>
  <si>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</si>
  <si>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</si>
  <si>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</si>
  <si>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</si>
  <si>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</si>
  <si>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</si>
  <si>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</si>
  <si>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</si>
  <si>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</si>
  <si>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</si>
  <si>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</si>
  <si>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</si>
  <si>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</si>
  <si>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</si>
  <si>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</si>
  <si>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</si>
  <si>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</si>
  <si>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</si>
  <si>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</si>
  <si>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</si>
  <si>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</si>
  <si>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</si>
  <si>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</si>
  <si>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</si>
  <si>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</si>
  <si>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</si>
  <si>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</si>
  <si>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</si>
  <si>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</si>
  <si>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</si>
  <si>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</si>
  <si>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</si>
  <si>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</si>
  <si>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</si>
  <si>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</si>
  <si>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</si>
  <si>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</si>
  <si>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</si>
  <si>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</si>
  <si>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</si>
  <si>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</si>
  <si>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</si>
  <si>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</si>
  <si>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</si>
  <si>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</si>
  <si>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</si>
  <si>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</si>
  <si>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</si>
  <si>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</si>
  <si>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</si>
  <si>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</si>
  <si>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</si>
  <si>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</si>
  <si>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</si>
  <si>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</si>
  <si>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</si>
  <si>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</si>
  <si>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</si>
  <si>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</si>
  <si>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</si>
  <si>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</si>
  <si>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</si>
  <si>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</si>
  <si>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</si>
  <si>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</si>
  <si>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</si>
  <si>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</si>
  <si>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</si>
  <si>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</si>
  <si>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</si>
  <si>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</si>
  <si>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</si>
  <si>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</si>
  <si>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</si>
  <si>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</si>
  <si>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</si>
  <si>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</si>
  <si>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</si>
  <si>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</si>
  <si>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</si>
  <si>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</si>
  <si>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</si>
  <si>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</si>
  <si>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</si>
  <si>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</si>
  <si>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</si>
  <si>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</si>
  <si>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</si>
  <si>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</si>
  <si>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</si>
  <si>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</si>
  <si>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</si>
  <si>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</si>
  <si>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</si>
  <si>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</si>
  <si>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</si>
  <si>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</si>
  <si>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</si>
  <si>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</si>
  <si>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</si>
  <si>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</si>
  <si>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</si>
  <si>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</si>
  <si>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</si>
  <si>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</si>
  <si>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</si>
  <si>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</si>
  <si>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</si>
  <si>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</si>
  <si>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</si>
  <si>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</si>
  <si>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</si>
  <si>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</si>
  <si>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</si>
  <si>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</si>
  <si>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</si>
  <si>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</si>
  <si>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</si>
  <si>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</si>
  <si>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</si>
  <si>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</si>
  <si>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</si>
  <si>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</si>
  <si>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</si>
  <si>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</si>
  <si>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</si>
  <si>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</si>
  <si>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</si>
  <si>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</si>
  <si>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</si>
  <si>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</si>
  <si>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</si>
  <si>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</si>
  <si>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</si>
  <si>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</si>
  <si>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</si>
  <si>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</si>
  <si>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</si>
  <si>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</si>
  <si>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</si>
  <si>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</si>
  <si>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</si>
  <si>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</si>
  <si>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</si>
  <si>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</si>
  <si>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</si>
  <si>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</si>
  <si>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</si>
  <si>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</si>
  <si>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</si>
  <si>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</si>
  <si>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</si>
  <si>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</si>
  <si>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</si>
  <si>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</si>
  <si>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</si>
  <si>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</si>
  <si>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</si>
  <si>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</si>
  <si>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</si>
  <si>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</si>
  <si>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</si>
  <si>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</si>
  <si>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</si>
  <si>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</si>
  <si>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</si>
  <si>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</si>
  <si>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</si>
  <si>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</si>
  <si>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</si>
  <si>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</si>
  <si>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</si>
  <si>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</si>
  <si>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</si>
  <si>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</si>
  <si>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</si>
  <si>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</si>
  <si>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</si>
  <si>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</si>
  <si>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</si>
  <si>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</si>
  <si>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</si>
  <si>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</si>
  <si>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</si>
  <si>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</si>
  <si>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</si>
  <si>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</si>
  <si>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</si>
  <si>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</si>
  <si>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</si>
  <si>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</si>
  <si>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</si>
  <si>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</si>
  <si>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</si>
  <si>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</si>
  <si>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</si>
  <si>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</si>
  <si>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</si>
  <si>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</si>
  <si>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</si>
  <si>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</si>
  <si>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</si>
  <si>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</si>
  <si>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</si>
  <si>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</si>
  <si>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</si>
  <si>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</si>
  <si>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</si>
  <si>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</si>
  <si>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</si>
  <si>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</si>
  <si>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</si>
  <si>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</si>
  <si>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</si>
  <si>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</si>
  <si>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</si>
  <si>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</si>
  <si>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</si>
  <si>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</si>
  <si>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</si>
  <si>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</si>
  <si>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</si>
  <si>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</si>
  <si>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</si>
  <si>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</si>
  <si>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</si>
  <si>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</si>
  <si>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</si>
  <si>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</si>
  <si>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</si>
  <si>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</si>
  <si>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</si>
  <si>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</si>
  <si>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</si>
  <si>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</si>
  <si>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</si>
  <si>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</si>
  <si>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</si>
  <si>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</si>
  <si>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</si>
  <si>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</si>
  <si>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</si>
  <si>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</si>
  <si>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</si>
  <si>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</si>
  <si>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</si>
  <si>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</si>
  <si>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</si>
  <si>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</si>
  <si>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</si>
  <si>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</si>
  <si>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</si>
  <si>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</si>
  <si>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</si>
  <si>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</si>
  <si>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</si>
  <si>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</si>
  <si>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</si>
  <si>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</si>
  <si>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</si>
  <si>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</si>
  <si>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</si>
  <si>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</si>
  <si>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</si>
  <si>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</si>
  <si>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</si>
  <si>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</si>
  <si>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</si>
  <si>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</si>
  <si>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</si>
  <si>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</si>
  <si>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</si>
  <si>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</si>
  <si>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</si>
  <si>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</si>
  <si>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</si>
  <si>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</si>
  <si>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</si>
  <si>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</si>
  <si>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</si>
  <si>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</si>
  <si>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</si>
  <si>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</si>
  <si>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</si>
  <si>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</si>
  <si>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</si>
  <si>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</si>
  <si>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</si>
  <si>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</si>
  <si>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</si>
  <si>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</si>
  <si>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</si>
  <si>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</si>
  <si>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</si>
  <si>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</si>
  <si>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</si>
  <si>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</si>
  <si>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</si>
  <si>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</si>
  <si>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</si>
  <si>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</si>
  <si>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</si>
  <si>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</si>
  <si>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</si>
  <si>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</si>
  <si>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</si>
  <si>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</si>
  <si>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</si>
  <si>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</si>
  <si>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</si>
  <si>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</si>
  <si>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</si>
  <si>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</si>
  <si>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</si>
  <si>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</si>
  <si>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</si>
  <si>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</si>
  <si>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</si>
  <si>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</si>
  <si>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</si>
  <si>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</si>
  <si>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</si>
  <si>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</si>
  <si>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</si>
  <si>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</si>
  <si>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</si>
  <si>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</si>
  <si>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</si>
  <si>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</si>
  <si>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</si>
  <si>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</si>
  <si>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</si>
  <si>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</si>
  <si>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</si>
  <si>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</si>
  <si>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</si>
  <si>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</si>
  <si>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</si>
  <si>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</si>
  <si>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</si>
  <si>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</si>
  <si>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</si>
  <si>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</si>
  <si>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</si>
  <si>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</si>
  <si>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</si>
  <si>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</si>
  <si>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</si>
  <si>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</si>
  <si>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</si>
  <si>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</si>
  <si>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</si>
  <si>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</si>
  <si>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</si>
  <si>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</si>
  <si>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</si>
  <si>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</si>
  <si>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</si>
  <si>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</si>
  <si>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</si>
  <si>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</si>
  <si>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</si>
  <si>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</si>
  <si>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</si>
  <si>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</si>
  <si>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</si>
  <si>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</si>
  <si>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</si>
  <si>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</si>
  <si>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</si>
  <si>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</si>
  <si>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</si>
  <si>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</si>
  <si>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</si>
  <si>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</si>
  <si>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</si>
  <si>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</si>
  <si>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</si>
  <si>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</si>
  <si>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</si>
  <si>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</si>
  <si>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</si>
  <si>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</si>
  <si>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</si>
  <si>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</si>
  <si>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</si>
  <si>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</si>
  <si>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</si>
  <si>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</si>
  <si>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</si>
  <si>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</si>
  <si>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</si>
  <si>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</si>
  <si>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</si>
  <si>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</si>
  <si>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</si>
  <si>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</si>
  <si>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</si>
  <si>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</si>
  <si>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</si>
  <si>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</si>
  <si>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</si>
  <si>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</si>
  <si>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</si>
  <si>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</si>
  <si>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</si>
  <si>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</si>
  <si>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</si>
  <si>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</si>
  <si>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</si>
  <si>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</si>
  <si>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</si>
  <si>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</si>
  <si>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</si>
  <si>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</si>
  <si>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</si>
  <si>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</si>
  <si>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</si>
  <si>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</si>
  <si>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</si>
  <si>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</si>
  <si>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</si>
  <si>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</si>
  <si>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</si>
  <si>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</si>
  <si>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</si>
  <si>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</si>
  <si>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</si>
  <si>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</si>
  <si>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</si>
  <si>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</si>
  <si>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</si>
  <si>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</si>
  <si>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</si>
  <si>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</si>
  <si>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</si>
  <si>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</si>
  <si>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</si>
  <si>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</si>
  <si>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</si>
  <si>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</si>
  <si>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</si>
  <si>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</si>
  <si>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</si>
  <si>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</si>
  <si>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</si>
  <si>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</si>
  <si>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</si>
  <si>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</si>
  <si>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</si>
  <si>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</si>
  <si>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</si>
  <si>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</si>
  <si>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</si>
  <si>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</si>
  <si>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</si>
  <si>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</si>
  <si>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</si>
  <si>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</si>
  <si>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</si>
  <si>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</si>
  <si>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</si>
  <si>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</si>
  <si>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</si>
  <si>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</si>
  <si>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</si>
  <si>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</si>
  <si>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</si>
  <si>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</si>
  <si>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</si>
  <si>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</si>
  <si>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</si>
  <si>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</si>
  <si>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</si>
  <si>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</si>
  <si>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</si>
  <si>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</si>
  <si>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</si>
  <si>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</si>
  <si>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</si>
  <si>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</si>
  <si>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</si>
  <si>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</si>
  <si>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</si>
  <si>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</si>
  <si>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</si>
  <si>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</si>
  <si>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</si>
  <si>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</si>
  <si>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</si>
  <si>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</si>
  <si>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</si>
  <si>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</si>
  <si>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</si>
  <si>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</si>
  <si>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</si>
  <si>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</si>
  <si>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</si>
  <si>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</si>
  <si>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</si>
  <si>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</si>
  <si>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</si>
  <si>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</si>
  <si>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</si>
  <si>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</si>
  <si>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</si>
  <si>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</si>
  <si>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</si>
  <si>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</si>
  <si>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</si>
  <si>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</si>
  <si>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</si>
  <si>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</si>
  <si>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</si>
  <si>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</si>
  <si>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</si>
  <si>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</si>
  <si>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</si>
  <si>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</si>
  <si>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</si>
  <si>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</si>
  <si>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</si>
  <si>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</si>
  <si>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</si>
  <si>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</si>
  <si>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</si>
  <si>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</si>
  <si>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</si>
  <si>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</si>
  <si>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</si>
  <si>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</si>
  <si>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</si>
  <si>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</si>
  <si>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</si>
  <si>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</si>
  <si>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</si>
  <si>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</si>
  <si>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</si>
  <si>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</si>
  <si>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</si>
  <si>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</si>
  <si>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</si>
  <si>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</si>
  <si>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</si>
  <si>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</si>
  <si>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</si>
  <si>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</si>
  <si>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</si>
  <si>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</si>
  <si>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</si>
  <si>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</si>
  <si>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</si>
  <si>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</si>
  <si>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</si>
  <si>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</si>
  <si>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</si>
  <si>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</si>
  <si>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Vogt AG Verbindungstechnik</t>
  </si>
  <si>
    <t>CHE-105.962.852 / DUNS-N° 480254200</t>
  </si>
  <si>
    <t>Qualitätsmanagement</t>
  </si>
  <si>
    <t>Duschletenstrasse 2-4; 4654 Lostorf; CH Switzerland</t>
  </si>
  <si>
    <t>Adolfo Esposito</t>
  </si>
  <si>
    <t>a.esposito@vogt.ch</t>
  </si>
  <si>
    <t>+41 62 285 74 48</t>
  </si>
  <si>
    <t>Manager Environment, Health &amp; Safety</t>
  </si>
  <si>
    <t>100%</t>
  </si>
  <si>
    <t>https://vogt.shop/en/our-company/downloads/certificates.html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</si>
</sst>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 #,##0\ &quot;€&quot;_-;\-* #,##0\ &quot;€&quot;_-;_-* &quot;-&quot;\ &quot;€&quot;_-;_-@_-"/>
    <numFmt numFmtId="175" formatCode="_-* #,##0\ _€_-;\-* #,##0\ _€_-;_-* &quot;-&quot;\ _€_-;_-@_-"/>
    <numFmt numFmtId="176" formatCode="_-* #,##0.00\ &quot;€&quot;_-;\-* #,##0.00\ &quot;€&quot;_-;_-* &quot;-&quot;??\ &quot;€&quot;_-;_-@_-"/>
    <numFmt numFmtId="177" formatCode="_-* #,##0.00\ _€_-;\-* #,##0.00\ _€_-;_-* &quot;-&quot;??\ _€_-;_-@_-"/>
    <numFmt numFmtId="178" formatCode="_-&quot;€&quot;\ * #,##0_-;\-&quot;€&quot;\ * #,##0_-;_-&quot;€&quot;\ * &quot;-&quot;_-;_-@_-"/>
    <numFmt numFmtId="179" formatCode="_-&quot;€&quot;\ * #,##0.00_-;\-&quot;€&quot;\ * #,##0.00_-;_-&quot;€&quot;\ * &quot;-&quot;??_-;_-@_-"/>
    <numFmt numFmtId="180"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2" fontId="13" fillId="0" borderId="0" applyFont="0" applyFill="0" applyBorder="0" applyAlignment="0" applyProtection="0"/>
    <xf numFmtId="174" fontId="13" fillId="0" borderId="0" applyFont="0" applyFill="0" applyBorder="0" applyAlignment="0" applyProtection="0"/>
    <xf numFmtId="178"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70" fontId="4" fillId="0" borderId="0"/>
    <xf numFmtId="0" fontId="82" fillId="0" borderId="0"/>
    <xf numFmtId="0" fontId="82"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2" fillId="0" borderId="0"/>
    <xf numFmtId="0" fontId="5" fillId="0" borderId="0"/>
    <xf numFmtId="0" fontId="5" fillId="0" borderId="0"/>
    <xf numFmtId="170" fontId="10" fillId="0" borderId="0"/>
    <xf numFmtId="0" fontId="5" fillId="0" borderId="0"/>
    <xf numFmtId="0" fontId="10" fillId="0" borderId="0"/>
    <xf numFmtId="0" fontId="5" fillId="0" borderId="0"/>
    <xf numFmtId="0" fontId="66" fillId="0" borderId="0">
      <alignment vertical="center"/>
    </xf>
    <xf numFmtId="17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70" fontId="4" fillId="0" borderId="0"/>
    <xf numFmtId="17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70" fontId="13" fillId="0" borderId="0"/>
    <xf numFmtId="0" fontId="82" fillId="0" borderId="0"/>
    <xf numFmtId="0" fontId="82" fillId="0" borderId="0"/>
    <xf numFmtId="0" fontId="82" fillId="0" borderId="0"/>
    <xf numFmtId="17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3">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7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7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0"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 fillId="45" borderId="56" xfId="497" applyNumberFormat="1" applyFill="1" applyBorder="1" applyAlignment="1" applyProtection="1">
      <alignment horizontal="left" vertical="center" wrapText="1"/>
      <protection locked="0"/>
    </xf>
    <xf numFmtId="171" fontId="17" fillId="45" borderId="31" xfId="0" applyNumberFormat="1" applyFont="1" applyFill="1" applyBorder="1" applyAlignment="1" applyProtection="1">
      <alignment horizontal="left" wrapText="1"/>
      <protection locked="0"/>
    </xf>
    <xf numFmtId="171"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31" applyNumberFormat="1" applyFill="1" applyBorder="1" applyAlignment="1" applyProtection="1">
      <alignment horizontal="left" vertical="center" wrapText="1"/>
      <protection locked="0"/>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ogt.shop/en/our-company/downloads/certificates.html" TargetMode="External"/><Relationship Id="rId1" Type="http://schemas.openxmlformats.org/officeDocument/2006/relationships/hyperlink" Target="mailto:a.esposito@vogt.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76" zoomScale="70" zoomScaleNormal="70" workbookViewId="0">
      <selection activeCell="A88" sqref="A88"/>
    </sheetView>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Einführung</v>
      </c>
      <c r="B2" s="179"/>
    </row>
    <row r="3" spans="1:2" ht="168.75" customHeight="1">
      <c r="A3" s="93" t="str">
        <f ca="1">OFFSET(L!$C$1,MATCH("Instructions"&amp;ADDRESS(ROW(),COLUMN(),4),L!$A:$A,0)-1,SL,,)</f>
        <v>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v>
      </c>
      <c r="B3" s="179"/>
    </row>
    <row r="4" spans="1:2" ht="16.5" customHeight="1">
      <c r="A4" s="218"/>
      <c r="B4" s="179"/>
    </row>
    <row r="5" spans="1:2" ht="42" customHeight="1">
      <c r="A5" s="219" t="str">
        <f ca="1">OFFSET(L!$C$1,MATCH("Instructions"&amp;ADDRESS(ROW(),COLUMN(),4),L!$A:$A,0)-1,SL,,)</f>
        <v>Anleitung zum Ausfüllen von Informationen zu Unternehmen (Zeilen 7 - 26).  Die Kommentare nur in englischer Sprache.</v>
      </c>
      <c r="B5" s="179"/>
    </row>
    <row r="6" spans="1:2" ht="35.25" customHeight="1">
      <c r="A6" s="94" t="str">
        <f ca="1">OFFSET(L!$C$1,MATCH("Instructions"&amp;ADDRESS(ROW(),COLUMN(),4),L!$A:$A,0)-1,SL,,)</f>
        <v>Hinweis: Eingaben mit (*) sind Pflichtfelder</v>
      </c>
      <c r="B6" s="179"/>
    </row>
    <row r="7" spans="1:2" ht="48" customHeight="1">
      <c r="A7" s="197" t="str">
        <f ca="1">OFFSET(L!$C$1,MATCH("Instructions"&amp;ADDRESS(ROW(),COLUMN(),4),L!$A:$A,0)-1,SL,,)</f>
        <v>1. Geben Sie hier den rechtmäßigen Firmennamen Ihres Unternehmens ein. Bitte verwenden Sie keine Abkürzungen. In diesem Feld haben Sie die Möglichkeit, weitere Geschäftsnamen, DBAs usw. hinzuzufügen.</v>
      </c>
      <c r="B7" s="179"/>
    </row>
    <row r="8" spans="1:2" ht="300">
      <c r="A8" s="197"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angegebene Mineraldaten auf Unternehmensebene anzeigt, zeigt er angegebene Mineraldaten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angegebenen Mineralien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v>
      </c>
      <c r="B8" s="179"/>
    </row>
    <row r="9" spans="1:2" ht="75">
      <c r="A9" s="197" t="str">
        <f ca="1">OFFSET(L!$C$1,MATCH("Instructions"&amp;ADDRESS(ROW(),COLUMN(),4),L!$A:$A,0)-1,SL,,)</f>
        <v>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v>
      </c>
      <c r="B9" s="179"/>
    </row>
    <row r="10" spans="1:2" ht="34.5" customHeight="1">
      <c r="A10" s="93" t="str">
        <f ca="1">OFFSET(L!$C$1,MATCH("Instructions"&amp;ADDRESS(ROW(),COLUMN(),4),L!$A:$A,0)-1,SL,,)</f>
        <v>4. Geben sie ihre eindeutige Firmenidentifikationsnummer (DUNS Nummer, Steuernummer, Kunden-spezifische Kennung, etc.) ein</v>
      </c>
      <c r="B10" s="179"/>
    </row>
    <row r="11" spans="1:2" ht="20.25" customHeight="1">
      <c r="A11" s="93" t="str">
        <f ca="1">OFFSET(L!$C$1,MATCH("Instructions"&amp;ADDRESS(ROW(),COLUMN(),4),L!$A:$A,0)-1,SL,,)</f>
        <v>5. Geben Sie die Quelle für die eindeutige Kennung oder Code ( "DUNS",  "MWST","Kunde", etc. ) an.</v>
      </c>
      <c r="B11" s="179"/>
    </row>
    <row r="12" spans="1:2" ht="20.25" customHeight="1">
      <c r="A12" s="93" t="str">
        <f ca="1">OFFSET(L!$C$1,MATCH("Instructions"&amp;ADDRESS(ROW(),COLUMN(),4),L!$A:$A,0)-1,SL,,)</f>
        <v>6. Geben Sie Ihre vollständige Firmenanschrift an (Straße, Stadt, Postleitzahl,  Bundesland).  Dieses Feld ist optional.</v>
      </c>
      <c r="B12" s="179"/>
    </row>
    <row r="13" spans="1:2" ht="35.25" customHeight="1">
      <c r="A13" s="93" t="str">
        <f ca="1">OFFSET(L!$C$1,MATCH("Instructions"&amp;ADDRESS(ROW(),COLUMN(),4),L!$A:$A,0)-1,SL,,)</f>
        <v>7. Geben Sie den Namen der Kontaktperson zum Inhalt der Erklärung an. Dies ist ein obligatorisches Feld.</v>
      </c>
      <c r="B13" s="179"/>
    </row>
    <row r="14" spans="1:2" ht="33" customHeight="1">
      <c r="A14" s="93" t="str">
        <f ca="1">OFFSET(L!$C$1,MATCH("Instructions"&amp;ADDRESS(ROW(),COLUMN(),4),L!$A:$A,0)-1,SL,,)</f>
        <v>8. Geben Sie die E mail-Adresse der Kontaktperson an. Wenn eine E- mail-adresse nicht verfügbar ist, bitte "Nicht verfügbar" oder "n/a." auswählen. Ein leeres Feld kann dazu führen, dass ein Fehler in der Anwendung auftritt. Dies ist ein obligatorisches Feld.</v>
      </c>
      <c r="B14" s="179"/>
    </row>
    <row r="15" spans="1:2" ht="20.25" customHeight="1">
      <c r="A15" s="93" t="str">
        <f ca="1">OFFSET(L!$C$1,MATCH("Instructions"&amp;ADDRESS(ROW(),COLUMN(),4),L!$A:$A,0)-1,SL,,)</f>
        <v>9. Geben Sie die Telefonnummer des Kontakts an. Dies ist ein obligatorisches Feld.</v>
      </c>
      <c r="B15" s="179"/>
    </row>
    <row r="16" spans="1:2" ht="49.5" customHeight="1">
      <c r="A16" s="93" t="str">
        <f ca="1">OFFSET(L!$C$1,MATCH("Instructions"&amp;ADDRESS(ROW(),COLUMN(),4),L!$A:$A,0)-1,SL,,)</f>
        <v>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79"/>
    </row>
    <row r="17" spans="1:2" ht="32.25" customHeight="1">
      <c r="A17" s="93" t="str">
        <f ca="1">OFFSET(L!$C$1,MATCH("Instructions"&amp;ADDRESS(ROW(),COLUMN(),4),L!$A:$A,0)-1,SL,,)</f>
        <v>11. Geben Sie den Titel für den Namen des Bevollmächtigten an. Dieses Feld ist optional.</v>
      </c>
      <c r="B17" s="179"/>
    </row>
    <row r="18" spans="1:2" ht="30">
      <c r="A18" s="93" t="str">
        <f ca="1">OFFSET(L!$C$1,MATCH("Instructions"&amp;ADDRESS(ROW(),COLUMN(),4),L!$A:$A,0)-1,SL,,)</f>
        <v>12. Geben Sie die E-mail-Adresse der bevollmächtigten Person an. Wenn eine E-mail Adresse nicht verfügbar ist, bitte "Nicht verfügbar" oder "n/a." auswählen. Ein leeres Feld kann dazu führen, dass ein Fehler in der Anwendung auftritt. Dies ist ein obligatorisches Feld.</v>
      </c>
      <c r="B18" s="179"/>
    </row>
    <row r="19" spans="1:2" ht="31.5" customHeight="1">
      <c r="A19" s="93" t="str">
        <f ca="1">OFFSET(L!$C$1,MATCH("Instructions"&amp;ADDRESS(ROW(),COLUMN(),4),L!$A:$A,0)-1,SL,,)</f>
        <v>13. Fügen Sie die Telefonnummer der freigabeberechtigten Person ein. Das Ausfüllen dieses Feldes ist freiwillig.</v>
      </c>
      <c r="B19" s="179"/>
    </row>
    <row r="20" spans="1:2" ht="35.450000000000003" customHeight="1">
      <c r="A20" s="93" t="str">
        <f ca="1">OFFSET(L!$C$1,MATCH("Instructions"&amp;ADDRESS(ROW(),COLUMN(),4),L!$A:$A,0)-1,SL,,)</f>
        <v>14. Bitte geben Sie das Datum der Fertigstellung für dieses Formblatt mit dem Format TT-MMM-JJJJ ein. Dies ist ein obligatorisches Feld.</v>
      </c>
      <c r="B20" s="179"/>
    </row>
    <row r="21" spans="1:2" ht="40.5" customHeight="1">
      <c r="A21" s="93" t="str">
        <f ca="1">OFFSET(L!$C$1,MATCH("Instructions"&amp;ADDRESS(ROW(),COLUMN(),4),L!$A:$A,0)-1,SL,,)</f>
        <v>15. Zum Beispiel kann der Benutzer die Datei unter dem Namen speichern: companyname-datum.xls (Datum im Format JJJJ-MM-TT).</v>
      </c>
      <c r="B21" s="179"/>
    </row>
    <row r="22" spans="1:2" ht="17.45" customHeight="1">
      <c r="A22" s="218"/>
      <c r="B22" s="179"/>
    </row>
    <row r="23" spans="1:2" ht="42.75" customHeight="1">
      <c r="A23" s="94" t="str">
        <f ca="1">OFFSET(L!$C$1,MATCH("Instructions"&amp;ADDRESS(ROW(),COLUMN(),4),L!$A:$A,0)-1,SL,,)</f>
        <v>Anweisungen zum Ausfüllen der sieben Fragen zum Erklärungsumfang (Zeilen 28–107).
Bitte geben Sie Ihre Antworten nur auf ENGLISCH.</v>
      </c>
      <c r="B23" s="179"/>
    </row>
    <row r="24" spans="1:2" ht="57.75" customHeight="1">
      <c r="A24" s="94" t="str">
        <f ca="1">OFFSET(L!$C$1,MATCH("Instructions"&amp;ADDRESS(ROW(),COLUMN(),4),L!$A:$A,0)-1,SL,,)</f>
        <v>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v>
      </c>
      <c r="B24" s="179"/>
    </row>
    <row r="25" spans="1:2" ht="30.75" customHeight="1">
      <c r="A25" s="94" t="str">
        <f ca="1">OFFSET(L!$C$1,MATCH("Instructions"&amp;ADDRESS(ROW(),COLUMN(),4),L!$A:$A,0)-1,SL,,)</f>
        <v>Geben Sie Kommentare in den Kommentarabschnitten ein, um Ihre Antworten zu klären.</v>
      </c>
      <c r="B25" s="179"/>
    </row>
    <row r="26" spans="1:2" ht="46.5" customHeight="1">
      <c r="A26" s="94" t="str">
        <f ca="1">OFFSET(L!$C$1,MATCH("Instructions"&amp;ADDRESS(ROW(),COLUMN(),4),L!$A:$A,0)-1,SL,,)</f>
        <v>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v>
      </c>
      <c r="B26" s="179"/>
    </row>
    <row r="27" spans="1:2" ht="120">
      <c r="A27" s="93" t="str">
        <f ca="1">OFFSET(L!$C$1,MATCH("Instructions"&amp;ADDRESS(ROW(),COLUMN(),4),L!$A:$A,0)-1,SL,,)</f>
        <v>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v>
      </c>
      <c r="B27" s="179"/>
    </row>
    <row r="28" spans="1:2" ht="36" customHeight="1">
      <c r="A28" s="93" t="str">
        <f ca="1">OFFSET(L!$C$1,MATCH("Instructions"&amp;ADDRESS(ROW(),COLUMN(),4),L!$A:$A,0)-1,SL,,)</f>
        <v>Manche Unternehmen verlangen möglicherweise Belege, wenn Sie diese Frage mit „nein” beantworten. Diese Belege sind im Feld „Anmerkungen” einzugeben.</v>
      </c>
      <c r="B28" s="179"/>
    </row>
    <row r="29" spans="1:2" ht="210">
      <c r="A29" s="93" t="str">
        <f ca="1">OFFSET(L!$C$1,MATCH("Instructions"&amp;ADDRESS(ROW(),COLUMN(),4),L!$A:$A,0)-1,SL,,)</f>
        <v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v>
      </c>
      <c r="B29" s="179"/>
    </row>
    <row r="30" spans="1:2" ht="105">
      <c r="A30" s="93" t="str">
        <f ca="1">OFFSET(L!$C$1,MATCH("Instructions"&amp;ADDRESS(ROW(),COLUMN(),4),L!$A:$A,0)-1,SL,,)</f>
        <v>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v>
      </c>
      <c r="B30" s="179"/>
    </row>
    <row r="31" spans="1:2" ht="135">
      <c r="A31" s="93" t="str">
        <f ca="1">OFFSET(L!$C$1,MATCH("Instructions"&amp;ADDRESS(ROW(),COLUMN(),4),L!$A:$A,0)-1,SL,,)</f>
        <v>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v>
      </c>
      <c r="B31" s="179"/>
    </row>
    <row r="32" spans="1:2" ht="195">
      <c r="A32" s="93" t="str">
        <f ca="1">OFFSET(L!$C$1,MATCH("Instructions"&amp;ADDRESS(ROW(),COLUMN(),4),L!$A:$A,0)-1,SL,,)</f>
        <v>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Nicht untersucht
Diese Frage ist für angegebenen Mineralien obligatorisch, wenn die Antwort auf Frage 1 und 2 „Ja“ lautet.</v>
      </c>
      <c r="B32" s="179"/>
    </row>
    <row r="33" spans="1:2" ht="60">
      <c r="A33" s="93" t="str">
        <f ca="1">OFFSET(L!$C$1,MATCH("Instructions"&amp;ADDRESS(ROW(),COLUMN(),4),L!$A:$A,0)-1,SL,,)</f>
        <v>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v>
      </c>
      <c r="B33" s="179"/>
    </row>
    <row r="34" spans="1:2" ht="60">
      <c r="A34" s="93" t="str">
        <f ca="1">OFFSET(L!$C$1,MATCH("Instructions"&amp;ADDRESS(ROW(),COLUMN(),4),L!$A:$A,0)-1,SL,,)</f>
        <v>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v>
      </c>
      <c r="B34" s="179"/>
    </row>
    <row r="35" spans="1:2" ht="15">
      <c r="A35" s="228"/>
      <c r="B35" s="179"/>
    </row>
    <row r="36" spans="1:2" ht="68.45" customHeight="1">
      <c r="A36" s="219" t="str">
        <f ca="1">OFFSET(L!$C$1,MATCH("Instructions"&amp;ADDRESS(ROW(),COLUMN(),4),L!$A:$A,0)-1,SL,,)</f>
        <v>Instruktionen zur Beantwortung der Fragen A. – G. (Reihen 113–137). Die Fragen A bis G sind obligatorisch, wenn die Antwort auf Frage 1 und 2 „Ja“ für angegebenen Mineralien lautet.
Bitte geben Sie Ihre Antworten nur auf ENGLISCH</v>
      </c>
      <c r="B36" s="179"/>
    </row>
    <row r="37" spans="1:2" ht="120">
      <c r="A37" s="219" t="str">
        <f ca="1">OFFSET(L!$C$1,MATCH("Instructions"&amp;ADDRESS(ROW(),COLUMN(),4),L!$A:$A,0)-1,SL,,)</f>
        <v>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v>
      </c>
      <c r="B37" s="179"/>
    </row>
    <row r="38" spans="1:2" ht="30">
      <c r="A38" s="93" t="str">
        <f ca="1">OFFSET(L!$C$1,MATCH("Instructions"&amp;ADDRESS(ROW(),COLUMN(),4),L!$A:$A,0)-1,SL,,)</f>
        <v>A. Diese Erklärung dient der Bestimmung, ob ein Unternehmen über eine Richtlinie zur verantwortungsvollen Beschaffung von Mineralien verfügt. Die Antwort auf diese Frage muss „Ja“ oder „Nein“ lauten.</v>
      </c>
      <c r="B38" s="179"/>
    </row>
    <row r="39" spans="1:2" ht="45">
      <c r="A39" s="93" t="str">
        <f ca="1">OFFSET(L!$C$1,MATCH("Instructions"&amp;ADDRESS(ROW(),COLUMN(),4),L!$A:$A,0)-1,SL,,)</f>
        <v>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v>
      </c>
      <c r="B39" s="179"/>
    </row>
    <row r="40" spans="1:2" ht="60">
      <c r="A40" s="93" t="str">
        <f ca="1">OFFSET(L!$C$1,MATCH("Instructions"&amp;ADDRESS(ROW(),COLUMN(),4),L!$A:$A,0)-1,SL,,)</f>
        <v>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v>
      </c>
      <c r="B40" s="179"/>
    </row>
    <row r="41" spans="1:2" ht="90">
      <c r="A41" s="93" t="str">
        <f ca="1">OFFSET(L!$C$1,MATCH("Instructions"&amp;ADDRESS(ROW(),COLUMN(),4),L!$A:$A,0)-1,SL,,)</f>
        <v>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v>
      </c>
      <c r="B41" s="179"/>
    </row>
    <row r="42" spans="1:2" ht="150">
      <c r="A42" s="93" t="str">
        <f ca="1">OFFSET(L!$C$1,MATCH("Instructions"&amp;ADDRESS(ROW(),COLUMN(),4),L!$A:$A,0)-1,SL,,)</f>
        <v>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v>
      </c>
      <c r="B42" s="179"/>
    </row>
    <row r="43" spans="1:2" ht="135">
      <c r="A43" s="93"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v>
      </c>
      <c r="B43" s="179"/>
    </row>
    <row r="44" spans="1:2" ht="30">
      <c r="A44" s="93"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 ist ein Pflichtfeld.</v>
      </c>
      <c r="B44" s="179"/>
    </row>
    <row r="45" spans="1:2" ht="15.95" customHeight="1">
      <c r="A45" s="218"/>
      <c r="B45" s="179"/>
    </row>
    <row r="46" spans="1:2" ht="60">
      <c r="A46" s="94" t="str">
        <f ca="1">OFFSET(L!$C$1,MATCH("Instructions"&amp;ADDRESS(ROW(),COLUMN(),4),L!$A:$A,0)-1,SL,,)</f>
        <v>Hinweis: Spalten mit (*) sind Pflichtfelder</v>
      </c>
      <c r="B46" s="179"/>
    </row>
    <row r="47" spans="1:2" ht="63.75" customHeight="1">
      <c r="A47" s="94"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47" s="179"/>
    </row>
    <row r="48" spans="1:2" ht="51.95" customHeight="1">
      <c r="A48" s="93"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48" s="179"/>
    </row>
    <row r="49" spans="1:2" ht="43.5" customHeight="1">
      <c r="A49" s="93" t="str">
        <f ca="1">OFFSET(L!$C$1,MATCH("Instructions"&amp;ADDRESS(ROW(),COLUMN(),4),L!$A:$A,0)-1,SL,,)</f>
        <v>2.  Metall ( * ) - Verwenden Sie das Pull-down-Menü, um das Metall auszuwählen,  für welches Sie Informationen über die Schmelzhütte eingeben. Metalle erscheinen nur, wenn die Fragen 1 und 2 für angegebenen Mineralien mit „Ja“ beantwortet wurden. Dies ist ein Pflichteingabefeld.</v>
      </c>
      <c r="B49" s="179"/>
    </row>
    <row r="50" spans="1:2" ht="60">
      <c r="A50" s="93"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0" s="179"/>
    </row>
    <row r="51" spans="1:2" ht="30">
      <c r="A51" s="93"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1" s="179"/>
    </row>
    <row r="52" spans="1:2" ht="45.75" customHeight="1">
      <c r="A52" s="93"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2" s="179"/>
    </row>
    <row r="53" spans="1:2" ht="45">
      <c r="A53" s="93"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3" s="179"/>
    </row>
    <row r="54" spans="1:2" ht="30">
      <c r="A54" s="93"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4" s="179"/>
    </row>
    <row r="55" spans="1:2" ht="35.450000000000003" customHeight="1">
      <c r="A55" s="93" t="str">
        <f ca="1">OFFSET(L!$C$1,MATCH("Instructions"&amp;ADDRESS(ROW(),COLUMN(),4),L!$A:$A,0)-1,SL,,)</f>
        <v>8. Straße der Schmelzhütte – Geben Sie den Straßennamen des Schmelzhüttenstandortes an. Das Ausfüllen dieses Feldes ist freiwillig.</v>
      </c>
      <c r="B55" s="179"/>
    </row>
    <row r="56" spans="1:2" ht="15">
      <c r="A56" s="93" t="str">
        <f ca="1">OFFSET(L!$C$1,MATCH("Instructions"&amp;ADDRESS(ROW(),COLUMN(),4),L!$A:$A,0)-1,SL,,)</f>
        <v>9. Ort der Schmelzhütte – Geben Sie den Namen des Ortes an, in dem sich die Schmelzhütte befindet. Das Ausfüllen dieses Feldes ist freiwillig.</v>
      </c>
      <c r="B56" s="179"/>
    </row>
    <row r="57" spans="1:2" ht="33.950000000000003" customHeight="1">
      <c r="A57" s="93" t="str">
        <f ca="1">OFFSET(L!$C$1,MATCH("Instructions"&amp;ADDRESS(ROW(),COLUMN(),4),L!$A:$A,0)-1,SL,,)</f>
        <v>10. Standort der Schmelzhütte: Ggf. Bundesland/Region/Provinz – Geben Sie das Bundesland oder die Region/Provinz des Schmelzhüttenstandortes an. Das Ausfüllen dieses Feldes ist freiwillig.</v>
      </c>
      <c r="B57" s="179"/>
    </row>
    <row r="58" spans="1:2" ht="165">
      <c r="A58" s="93" t="str">
        <f ca="1">OFFSET(L!$C$1,MATCH("Instructions"&amp;ADDRESS(ROW(),COLUMN(),4),L!$A:$A,0)-1,SL,,)</f>
        <v>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58" s="179"/>
    </row>
    <row r="59" spans="1:2" ht="45">
      <c r="A59" s="93"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59" s="179"/>
    </row>
    <row r="60" spans="1:2" ht="45">
      <c r="A60" s="93"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0" s="179"/>
    </row>
    <row r="61" spans="1:2" ht="60">
      <c r="A61" s="93"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1" s="179"/>
    </row>
    <row r="62" spans="1:2" ht="101.25" customHeight="1">
      <c r="A62" s="93"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2" s="179"/>
    </row>
    <row r="63" spans="1:2" ht="30">
      <c r="A63" s="93" t="str">
        <f ca="1">OFFSET(L!$C$1,MATCH("Instructions"&amp;ADDRESS(ROW(),COLUMN(),4),L!$A:$A,0)-1,SL,,)</f>
        <v xml:space="preserve">16. Anmerkungen - geben Sie Ihre Anmerkungen zu den Schmelzhütten in das Textfeld ein. Beispiel: Smelter is being acquired by Company YYY </v>
      </c>
      <c r="B63" s="179"/>
    </row>
    <row r="64" spans="1:2" ht="15">
      <c r="A64" s="218"/>
      <c r="B64" s="179"/>
    </row>
    <row r="65" spans="1:2" ht="30">
      <c r="A65" s="219" t="str">
        <f ca="1">OFFSET(L!$C$1,MATCH("Instructions"&amp;ADDRESS(ROW(),COLUMN(),4),L!$A:$A,0)-1,SL,,)</f>
        <v>Anleitung zum Ausfüllen Registerkarte „Minenliste“.  Die Kommentare nur in englischer Sprache.</v>
      </c>
      <c r="B65" s="179"/>
    </row>
    <row r="66" spans="1:2" ht="30">
      <c r="A66" s="93" t="str">
        <f ca="1">OFFSET(L!$C$1,MATCH("Instructions"&amp;ADDRESS(ROW(),COLUMN(),4),L!$A:$A,0)-1,SL,,)</f>
        <v>1. Metall - Verwenden Sie das Pull-down-Menü, um das Metall auszuwählen, für welches Sie Informationen über die Schmelzhütte eingeben. Metalle erscheinen nur, wenn die Fragen 1 und 2 für angegebenen Mineralien mit „Ja“ beantwortet wurden.</v>
      </c>
      <c r="B66" s="179"/>
    </row>
    <row r="67" spans="1:2" ht="30">
      <c r="A67" s="93" t="str">
        <f ca="1">OFFSET(L!$C$1,MATCH("Instructions"&amp;ADDRESS(ROW(),COLUMN(),4),L!$A:$A,0)-1,SL,,)</f>
        <v>2. Name der Schmelzhütte(n), die ihre Rohstoffe aus dieser Bergbauanlage beziehen - Geben Sie nach Möglichkeit den Namen der Schmelzhütte(n) ein, die ihre Rohstoffe aus der aufgeführten Bergbauanlage beziehen.</v>
      </c>
      <c r="B67" s="179"/>
    </row>
    <row r="68" spans="1:2" ht="15">
      <c r="A68" s="93" t="str">
        <f ca="1">OFFSET(L!$C$1,MATCH("Instructions"&amp;ADDRESS(ROW(),COLUMN(),4),L!$A:$A,0)-1,SL,,)</f>
        <v>3. Name der Bergbauanlage (Bergbaustandort) - Geben Sie den Name der Bergbauanlage so ein, wie Sie ihn kennen.</v>
      </c>
      <c r="B68" s="179"/>
    </row>
    <row r="69" spans="1:2" ht="45">
      <c r="A69" s="93" t="str">
        <f ca="1">OFFSET(L!$C$1,MATCH("Instructions"&amp;ADDRESS(ROW(),COLUMN(),4),L!$A:$A,0)-1,SL,,)</f>
        <v>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v>
      </c>
      <c r="B69" s="179"/>
    </row>
    <row r="70" spans="1:2" ht="15">
      <c r="A70" s="93" t="str">
        <f ca="1">OFFSET(L!$C$1,MATCH("Instructions"&amp;ADDRESS(ROW(),COLUMN(),4),L!$A:$A,0)-1,SL,,)</f>
        <v>5. Quelle der Bergbauanlage Identifikationsnummer - das ist die Quelle der Bergbauanlage, welche in der Spalte D eingegeben wurde.</v>
      </c>
      <c r="B70" s="179"/>
    </row>
    <row r="71" spans="1:2" ht="15">
      <c r="A71" s="93" t="str">
        <f ca="1">OFFSET(L!$C$1,MATCH("Instructions"&amp;ADDRESS(ROW(),COLUMN(),4),L!$A:$A,0)-1,SL,,)</f>
        <v>6. Bergbauanlage Land -  Benutzen Sie bitte das Pull-down Menü, um das Land der Bergbauanlage auszuwählen.</v>
      </c>
      <c r="B71" s="179"/>
    </row>
    <row r="72" spans="1:2" ht="15">
      <c r="A72" s="93" t="str">
        <f ca="1">OFFSET(L!$C$1,MATCH("Instructions"&amp;ADDRESS(ROW(),COLUMN(),4),L!$A:$A,0)-1,SL,,)</f>
        <v>7. Straße der Bergbauanlage – Geben Sie den Straßennamen des Bergbauanlage Standortes an. Das Ausfüllen dieses Feldes ist freiwillig.</v>
      </c>
      <c r="B72" s="179"/>
    </row>
    <row r="73" spans="1:2" ht="15">
      <c r="A73" s="93" t="str">
        <f ca="1">OFFSET(L!$C$1,MATCH("Instructions"&amp;ADDRESS(ROW(),COLUMN(),4),L!$A:$A,0)-1,SL,,)</f>
        <v>8. Ort der Bergbauanlage – Geben Sie den Namen des Ortes an, in dem sich die Bergbauanlage befindet. Das Ausfüllen dieses Feldes ist freiwillig.</v>
      </c>
      <c r="B73" s="179"/>
    </row>
    <row r="74" spans="1:2" ht="15">
      <c r="A74" s="93" t="str">
        <f ca="1">OFFSET(L!$C$1,MATCH("Instructions"&amp;ADDRESS(ROW(),COLUMN(),4),L!$A:$A,0)-1,SL,,)</f>
        <v>9. Standort der Bergbauanlage: Ggf. Bundesland/Region/Provinz – Geben Sie das Bundesland oder die Region/Provinz des Bergbauanlage Standortes an. Das Ausfüllen dieses Feldes ist freiwillig.</v>
      </c>
      <c r="B74" s="179"/>
    </row>
    <row r="75" spans="1:2" ht="105">
      <c r="A75" s="93" t="str">
        <f ca="1">OFFSET(L!$C$1,MATCH("Instructions"&amp;ADDRESS(ROW(),COLUMN(),4),L!$A:$A,0)-1,SL,,)</f>
        <v>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v>
      </c>
      <c r="B75" s="179"/>
    </row>
    <row r="76" spans="1:2" ht="45">
      <c r="A76" s="93" t="str">
        <f ca="1">OFFSET(L!$C$1,MATCH("Instructions"&amp;ADDRESS(ROW(),COLUMN(),4),L!$A:$A,0)-1,SL,,)</f>
        <v>11. Bergbauanlage Kontakt-E-Mail - Tragen Sie die E-mail Adresse des Ansprechpartners zur Bergbauanlage ein. Zum Beispiel:   John.Smith@SmelterXXX.com. Lesen Sie bitte die Anweisungen für die Eingabe des Ansprechpartners vor der Eingabe des Kontakt Namens.</v>
      </c>
      <c r="B76" s="179"/>
    </row>
    <row r="77" spans="1:2" ht="60">
      <c r="A77" s="93" t="str">
        <f ca="1">OFFSET(L!$C$1,MATCH("Instructions"&amp;ADDRESS(ROW(),COLUMN(),4),L!$A:$A,0)-1,SL,,)</f>
        <v>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v>
      </c>
      <c r="B77" s="179"/>
    </row>
    <row r="78" spans="1:2" ht="30">
      <c r="A78" s="93" t="str">
        <f ca="1">OFFSET(L!$C$1,MATCH("Instructions"&amp;ADDRESS(ROW(),COLUMN(),4),L!$A:$A,0)-1,SL,,)</f>
        <v xml:space="preserve">13. Anmerkungen - geben Sie Ihre Anmerkungen zu den Bergbauanlagen in das Textfeld ein. Beispiel: Mine is being acquired by Company YYY </v>
      </c>
      <c r="B78" s="179"/>
    </row>
    <row r="79" spans="1:2" ht="15">
      <c r="A79" s="218"/>
      <c r="B79" s="179"/>
    </row>
    <row r="80" spans="1:2" ht="90">
      <c r="A80" s="219" t="str">
        <f ca="1">OFFSET(L!$C$1,MATCH("Instructions"&amp;ADDRESS(ROW(),COLUMN(),4),L!$A:$A,0)-1,SL,,)</f>
        <v>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v>
      </c>
      <c r="B80" s="179"/>
    </row>
    <row r="81" spans="1:2" ht="15">
      <c r="A81" s="218"/>
      <c r="B81" s="179"/>
    </row>
    <row r="82" spans="1:2" ht="18" customHeight="1">
      <c r="A82" s="94" t="str">
        <f ca="1">OFFSET(L!$C$1,MATCH("Instructions"&amp;ADDRESS(ROW(),COLUMN(),4),L!$A:$A,0)-1,SL,,)</f>
        <v>Allgemeine Geschäftsbedingungen (AGB)</v>
      </c>
      <c r="B82" s="179"/>
    </row>
    <row r="83" spans="1:2" ht="105">
      <c r="A83" s="94" t="str">
        <f ca="1">OFFSET(L!$C$1,MATCH("Instructions"&amp;ADDRESS(ROW(),COLUMN(),4),L!$A:$A,0)-1,SL,,)</f>
        <v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v>
      </c>
      <c r="B83" s="179"/>
    </row>
    <row r="84" spans="1:2" ht="60">
      <c r="A84" s="94"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84" s="179"/>
    </row>
    <row r="85" spans="1:2" ht="60">
      <c r="A85" s="94"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85" s="179"/>
    </row>
    <row r="86" spans="1:2" ht="135">
      <c r="A86" s="94"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86" s="179"/>
    </row>
    <row r="87" spans="1:2" ht="45">
      <c r="A87" s="94"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87" s="179"/>
    </row>
    <row r="88" spans="1:2" ht="15">
      <c r="A88" s="94" t="str">
        <f ca="1">OFFSET(L!$C$1,MATCH("Instructions"&amp;ADDRESS(ROW(),COLUMN(),4),L!$A:$A,0)-1,SL,,)</f>
        <v xml:space="preserve">Beim Bearbeiten und der Benutzung der Liste oder eines jeglichen Werkzeuges und der Beachtung dessen, stimmt der Anwender dem vorhergehenden zu.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7" activePane="bottomRight" state="frozen"/>
      <selection pane="topRight" activeCell="B24" sqref="B24:J24"/>
      <selection pane="bottomLeft" activeCell="B24" sqref="B24:J24"/>
      <selection pane="bottomRight" activeCell="E20" sqref="E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21" activePane="bottomLeft" state="frozen"/>
      <selection activeCell="B24" sqref="B24:J24"/>
      <selection pane="bottomLeft" activeCell="C65" sqref="C65"/>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Posten</v>
      </c>
      <c r="C2" s="177" t="str">
        <f ca="1">OFFSET(L!$C$1,MATCH("Definitions"&amp;ADDRESS(ROW(),COLUMN(),4),L!$A:$A,0)-1,SL,,)</f>
        <v>Definition</v>
      </c>
      <c r="D2" s="397"/>
      <c r="E2" s="178"/>
    </row>
    <row r="3" spans="1:8" ht="45">
      <c r="A3" s="176"/>
      <c r="B3" s="177" t="str">
        <f ca="1">OFFSET(L!$C$1,MATCH("Definitions"&amp;ADDRESS(ROW(),COLUMN(),4),L!$A:$A,0)-1,SL,,)</f>
        <v>Bevollmächtigter</v>
      </c>
      <c r="C3" s="177"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3" s="397"/>
      <c r="E3" s="179"/>
    </row>
    <row r="4" spans="1:8" ht="60">
      <c r="A4" s="176"/>
      <c r="B4" s="177" t="str">
        <f ca="1">OFFSET(L!$C$1,MATCH("Definitions"&amp;ADDRESS(ROW(),COLUMN(),4),L!$A:$A,0)-1,SL,,)</f>
        <v>Cobalt (Co) Raffinerie (Schmelzhutte)</v>
      </c>
      <c r="C4" s="177" t="str">
        <f ca="1">OFFSET(L!$C$1,MATCH("Definitions"&amp;ADDRESS(ROW(),COLUMN(),4),L!$A:$A,0)-1,SL,,)</f>
        <v>Ein Unternehmen, das Cobaltkonzentrate, Zwischenprodukte oder recycelte Rohstoffe verarbeitet und ein Cobaltprodukt zur direkten Verwendung in einem nachgelagerten Herstellungsprozess herstellt.</v>
      </c>
      <c r="D4" s="397"/>
      <c r="E4" s="179" t="s">
        <v>13</v>
      </c>
    </row>
    <row r="5" spans="1:8" ht="120">
      <c r="A5" s="176"/>
      <c r="B5" s="177" t="str">
        <f ca="1">OFFSET(L!$C$1,MATCH("Definitions"&amp;ADDRESS(ROW(),COLUMN(),4),L!$A:$A,0)-1,SL,,)</f>
        <v>Konflikt- und Hochrisikogebiete (CAHRA)</v>
      </c>
      <c r="C5" s="177"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97"/>
      <c r="E5" s="179"/>
    </row>
    <row r="6" spans="1:8" ht="60">
      <c r="A6" s="176"/>
      <c r="B6" s="177" t="str">
        <f ca="1">OFFSET(L!$C$1,MATCH("Definitions"&amp;ADDRESS(ROW(),COLUMN(),4),L!$A:$A,0)-1,SL,,)</f>
        <v>Kupferverarbeiter*</v>
      </c>
      <c r="C6" s="177" t="str">
        <f ca="1">OFFSET(L!$C$1,MATCH("Definitions"&amp;ADDRESS(ROW(),COLUMN(),4),L!$A:$A,0)-1,SL,,)</f>
        <v>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v>
      </c>
      <c r="D6" s="397"/>
      <c r="E6" s="179"/>
    </row>
    <row r="7" spans="1:8" ht="135">
      <c r="A7" s="176"/>
      <c r="B7" s="177" t="str">
        <f ca="1">OFFSET(L!$C$1,MATCH("Definitions"&amp;ADDRESS(ROW(),COLUMN(),4),L!$A:$A,0)-1,SL,,)</f>
        <v>Erklärung Anwendungsbereich oder Klasse</v>
      </c>
      <c r="C7" s="177"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7" s="397"/>
      <c r="E7" s="179" t="s">
        <v>14</v>
      </c>
    </row>
    <row r="8" spans="1:8" ht="91.5" customHeight="1">
      <c r="A8" s="176"/>
      <c r="B8" s="177" t="str">
        <f ca="1">OFFSET(L!$C$1,MATCH("Definitions"&amp;ADDRESS(ROW(),COLUMN(),4),L!$A:$A,0)-1,SL,,)</f>
        <v>Sorgfaltspflicht</v>
      </c>
      <c r="C8" s="177" t="str">
        <f ca="1">OFFSET(L!$C$1,MATCH("Definitions"&amp;ADDRESS(ROW(),COLUMN(),4),L!$A:$A,0)-1,SL,,)</f>
        <v>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v>
      </c>
      <c r="D8" s="397"/>
      <c r="E8" s="179"/>
    </row>
    <row r="9" spans="1:8" ht="60">
      <c r="A9" s="176"/>
      <c r="B9" s="177" t="str">
        <f ca="1">OFFSET(L!$C$1,MATCH("Definitions"&amp;ADDRESS(ROW(),COLUMN(),4),L!$A:$A,0)-1,SL,,)</f>
        <v>Natürlicher Graphit*</v>
      </c>
      <c r="C9" s="177" t="str">
        <f ca="1">OFFSET(L!$C$1,MATCH("Definitions"&amp;ADDRESS(ROW(),COLUMN(),4),L!$A:$A,0)-1,SL,,)</f>
        <v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v>
      </c>
      <c r="D9" s="397"/>
      <c r="E9" s="179" t="s">
        <v>15</v>
      </c>
    </row>
    <row r="10" spans="1:8" ht="75">
      <c r="A10" s="176"/>
      <c r="B10" s="177" t="str">
        <f ca="1">OFFSET(L!$C$1,MATCH("Definitions"&amp;ADDRESS(ROW(),COLUMN(),4),L!$A:$A,0)-1,SL,,)</f>
        <v>Hersteller von Graphit*</v>
      </c>
      <c r="C10" s="177" t="str">
        <f ca="1">OFFSET(L!$C$1,MATCH("Definitions"&amp;ADDRESS(ROW(),COLUMN(),4),L!$A:$A,0)-1,SL,,)</f>
        <v>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v>
      </c>
      <c r="D10" s="397"/>
      <c r="E10" s="179" t="s">
        <v>16</v>
      </c>
    </row>
    <row r="11" spans="1:8" ht="60">
      <c r="A11" s="176"/>
      <c r="B11" s="177" t="str">
        <f ca="1">OFFSET(L!$C$1,MATCH("Definitions"&amp;ADDRESS(ROW(),COLUMN(),4),L!$A:$A,0)-1,SL,,)</f>
        <v>Unabhängige Private Wirtschaftsprüfungsgesellschaft</v>
      </c>
      <c r="C11" s="177"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1" s="397"/>
      <c r="E11" s="179" t="s">
        <v>15</v>
      </c>
      <c r="H11" s="156">
        <v>14</v>
      </c>
    </row>
    <row r="12" spans="1:8" ht="30">
      <c r="A12" s="176"/>
      <c r="B12" s="177" t="str">
        <f ca="1">OFFSET(L!$C$1,MATCH("Definitions"&amp;ADDRESS(ROW(),COLUMN(),4),L!$A:$A,0)-1,SL,,)</f>
        <v>Absichtlich hinzugefügt</v>
      </c>
      <c r="C12" s="177" t="str">
        <f ca="1">OFFSET(L!$C$1,MATCH("Definitions"&amp;ADDRESS(ROW(),COLUMN(),4),L!$A:$A,0)-1,SL,,)</f>
        <v>"Absichtlich hinzugefügt" bezieht sich im Allgemeinen auf Ein Stoff, der in einer oder mehreren Phasen des Produktlebenszyklus verwendet wird, um eine bestimmte Eigenschaft, Reaktion oder Qualität zu erzielen.</v>
      </c>
      <c r="D12" s="397"/>
      <c r="E12" s="179"/>
    </row>
    <row r="13" spans="1:8" ht="75">
      <c r="A13" s="176"/>
      <c r="B13" s="177" t="str">
        <f ca="1">OFFSET(L!$C$1,MATCH("Definitions"&amp;ADDRESS(ROW(),COLUMN(),4),L!$A:$A,0)-1,SL,,)</f>
        <v>Lithiumverarbeiter*</v>
      </c>
      <c r="C13" s="177" t="str">
        <f ca="1">OFFSET(L!$C$1,MATCH("Definitions"&amp;ADDRESS(ROW(),COLUMN(),4),L!$A:$A,0)-1,SL,,)</f>
        <v>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v>
      </c>
      <c r="D13" s="397"/>
      <c r="E13" s="179"/>
    </row>
    <row r="14" spans="1:8" ht="120">
      <c r="A14" s="176"/>
      <c r="B14" s="177" t="str">
        <f ca="1">OFFSET(L!$C$1,MATCH("Definitions"&amp;ADDRESS(ROW(),COLUMN(),4),L!$A:$A,0)-1,SL,,)</f>
        <v>OECD</v>
      </c>
      <c r="C14" s="177" t="str">
        <f ca="1">OFFSET(L!$C$1,MATCH("Definitions"&amp;ADDRESS(ROW(),COLUMN(),4),L!$A:$A,0)-1,SL,,)</f>
        <v>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v>
      </c>
      <c r="D14" s="397"/>
      <c r="E14" s="179"/>
    </row>
    <row r="15" spans="1:8" ht="30">
      <c r="A15" s="176"/>
      <c r="B15" s="177" t="str">
        <f ca="1">OFFSET(L!$C$1,MATCH("Definitions"&amp;ADDRESS(ROW(),COLUMN(),4),L!$A:$A,0)-1,SL,,)</f>
        <v>Natürlicher Glimmer</v>
      </c>
      <c r="C15" s="177" t="str">
        <f ca="1">OFFSET(L!$C$1,MATCH("Definitions"&amp;ADDRESS(ROW(),COLUMN(),4),L!$A:$A,0)-1,SL,,)</f>
        <v>Natürlicher Glimmer ist ein Mineral, das abgebaut wird oder natürlich vorkommt, wie Muskovite und Phlogopite.</v>
      </c>
      <c r="D15" s="397"/>
      <c r="E15" s="179"/>
    </row>
    <row r="16" spans="1:8" ht="45">
      <c r="A16" s="176"/>
      <c r="B16" s="177" t="str">
        <f ca="1">OFFSET(L!$C$1,MATCH("Definitions"&amp;ADDRESS(ROW(),COLUMN(),4),L!$A:$A,0)-1,SL,,)</f>
        <v>Synthetischer Glimmer (Fluorophlogopite)</v>
      </c>
      <c r="C16" s="177" t="str">
        <f ca="1">OFFSET(L!$C$1,MATCH("Definitions"&amp;ADDRESS(ROW(),COLUMN(),4),L!$A:$A,0)-1,SL,,)</f>
        <v xml:space="preserve">Synthetischer Glimmer (Fluorophlogopite) ist ein von Menschen hergestelltes Material, das aus Materialien wie Magnesium, Aluminium und Silizium besteht. </v>
      </c>
      <c r="D16" s="397"/>
      <c r="E16" s="179" t="s">
        <v>15</v>
      </c>
    </row>
    <row r="17" spans="1:5" ht="75">
      <c r="A17" s="176"/>
      <c r="B17" s="177" t="str">
        <f ca="1">OFFSET(L!$C$1,MATCH("Definitions"&amp;ADDRESS(ROW(),COLUMN(),4),L!$A:$A,0)-1,SL,,)</f>
        <v>Glimmerprozessor</v>
      </c>
      <c r="C17" s="177" t="str">
        <f ca="1">OFFSET(L!$C$1,MATCH("Definitions"&amp;ADDRESS(ROW(),COLUMN(),4),L!$A:$A,0)-1,SL,,)</f>
        <v>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v>
      </c>
      <c r="D17" s="397"/>
      <c r="E17" s="179"/>
    </row>
    <row r="18" spans="1:5" ht="75">
      <c r="A18" s="176"/>
      <c r="B18" s="177" t="str">
        <f ca="1">OFFSET(L!$C$1,MATCH("Definitions"&amp;ADDRESS(ROW(),COLUMN(),4),L!$A:$A,0)-1,SL,,)</f>
        <v>Nickelverarbeiter*</v>
      </c>
      <c r="C18" s="177" t="str">
        <f ca="1">OFFSET(L!$C$1,MATCH("Definitions"&amp;ADDRESS(ROW(),COLUMN(),4),L!$A:$A,0)-1,SL,,)</f>
        <v>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v>
      </c>
      <c r="D18" s="397"/>
      <c r="E18" s="179"/>
    </row>
    <row r="19" spans="1:5" ht="105">
      <c r="A19" s="176"/>
      <c r="B19" s="177" t="str">
        <f ca="1">OFFSET(L!$C$1,MATCH("Definitions"&amp;ADDRESS(ROW(),COLUMN(),4),L!$A:$A,0)-1,SL,,)</f>
        <v>Prozessor</v>
      </c>
      <c r="C19" s="177" t="str">
        <f ca="1">OFFSET(L!$C$1,MATCH("Definitions"&amp;ADDRESS(ROW(),COLUMN(),4),L!$A:$A,0)-1,SL,,)</f>
        <v>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v>
      </c>
      <c r="D19" s="397"/>
      <c r="E19" s="179"/>
    </row>
    <row r="20" spans="1:5" ht="45">
      <c r="A20" s="176"/>
      <c r="B20" s="177" t="str">
        <f ca="1">OFFSET(L!$C$1,MATCH("Definitions"&amp;ADDRESS(ROW(),COLUMN(),4),L!$A:$A,0)-1,SL,,)</f>
        <v>Produkt</v>
      </c>
      <c r="C20" s="177"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97"/>
      <c r="E20" s="179"/>
    </row>
    <row r="21" spans="1:5" ht="120">
      <c r="A21" s="176"/>
      <c r="B21" s="177" t="str">
        <f ca="1">OFFSET(L!$C$1,MATCH("Definitions"&amp;ADDRESS(ROW(),COLUMN(),4),L!$A:$A,0)-1,SL,,)</f>
        <v>Recycling oder Schrott Quellen</v>
      </c>
      <c r="C21" s="177" t="str">
        <f ca="1">OFFSET(L!$C$1,MATCH("Definitions"&amp;ADDRESS(ROW(),COLUMN(),4),L!$A:$A,0)-1,SL,,)</f>
        <v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v>
      </c>
      <c r="D21" s="397"/>
      <c r="E21" s="179" t="s">
        <v>15</v>
      </c>
    </row>
    <row r="22" spans="1:5" ht="75">
      <c r="A22" s="176"/>
      <c r="B22" s="177" t="str">
        <f ca="1">OFFSET(L!$C$1,MATCH("Definitions"&amp;ADDRESS(ROW(),COLUMN(),4),L!$A:$A,0)-1,SL,,)</f>
        <v>Responsible Business Alliance (RBA)</v>
      </c>
      <c r="C22" s="177" t="str">
        <f ca="1">OFFSET(L!$C$1,MATCH("Definitions"&amp;ADDRESS(ROW(),COLUMN(),4),L!$A:$A,0)-1,SL,,)</f>
        <v>Die Responsible Business Alliance wurde 2004 gegründet und ist die weltweit größte Branchenkoalition, die sich der Verantwortung in der Elektroniklieferkette widmet. (http://www.responsiblebusiness.org)</v>
      </c>
      <c r="D22" s="397"/>
      <c r="E22" s="179" t="s">
        <v>16</v>
      </c>
    </row>
    <row r="23" spans="1:5" ht="60">
      <c r="A23" s="176"/>
      <c r="B23" s="177" t="str">
        <f ca="1">OFFSET(L!$C$1,MATCH("Definitions"&amp;ADDRESS(ROW(),COLUMN(),4),L!$A:$A,0)-1,SL,,)</f>
        <v>Responsible Minerals Assurance Process (RMAP)</v>
      </c>
      <c r="C23" s="177"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97"/>
      <c r="E23" s="179"/>
    </row>
    <row r="24" spans="1:5" ht="150">
      <c r="A24" s="176"/>
      <c r="B24" s="177" t="str">
        <f ca="1">OFFSET(L!$C$1,MATCH("Definitions"&amp;ADDRESS(ROW(),COLUMN(),4),L!$A:$A,0)-1,SL,,)</f>
        <v>Responsible Minerals Initiative</v>
      </c>
      <c r="C24" s="177"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97"/>
      <c r="E24" s="179" t="s">
        <v>15</v>
      </c>
    </row>
    <row r="25" spans="1:5" ht="135">
      <c r="A25" s="176"/>
      <c r="B25" s="177" t="str">
        <f ca="1">OFFSET(L!$C$1,MATCH("Definitions"&amp;ADDRESS(ROW(),COLUMN(),4),L!$A:$A,0)-1,SL,,)</f>
        <v>RMAP Konforme Smelter Liste</v>
      </c>
      <c r="C25" s="177"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97"/>
      <c r="E25" s="179" t="s">
        <v>13</v>
      </c>
    </row>
    <row r="26" spans="1:5" ht="75">
      <c r="A26" s="176"/>
      <c r="B26" s="177" t="str">
        <f ca="1">OFFSET(L!$C$1,MATCH("Definitions"&amp;ADDRESS(ROW(),COLUMN(),4),L!$A:$A,0)-1,SL,,)</f>
        <v>Schmelzhütte</v>
      </c>
      <c r="C26" s="177"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6" s="397"/>
      <c r="E26" s="179"/>
    </row>
    <row r="27" spans="1:5" ht="60">
      <c r="A27" s="176"/>
      <c r="B27" s="177" t="str">
        <f ca="1">OFFSET(L!$C$1,MATCH("Definitions"&amp;ADDRESS(ROW(),COLUMN(),4),L!$A:$A,0)-1,SL,,)</f>
        <v>Schmelzhütte Id-Nummer</v>
      </c>
      <c r="C27" s="177"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7" s="397"/>
      <c r="E27" s="179"/>
    </row>
    <row r="28" spans="1:5" ht="15">
      <c r="A28" s="176"/>
      <c r="B28" s="399" t="str">
        <f ca="1">OFFSET(L!$C$1,MATCH("Definitions"&amp;ADDRESS(ROW(),COLUMN(),4),L!$A:$A,0)-1,SL,,)</f>
        <v>* Weitere Informationen zu primären und sekundären Quellen für dieses Mineral finden Sie im EMRT-Leitfaden zum Ausfüllen.</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abSelected="1" zoomScale="85" zoomScaleNormal="85" workbookViewId="0">
      <selection activeCell="D3" sqref="D3"/>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5"/>
      <c r="B1" s="436"/>
      <c r="C1" s="436"/>
      <c r="D1" s="436"/>
      <c r="E1" s="436"/>
      <c r="F1" s="436"/>
      <c r="G1" s="436"/>
      <c r="H1" s="436"/>
      <c r="I1" s="436"/>
      <c r="J1" s="436"/>
      <c r="K1" s="437"/>
      <c r="L1" s="102"/>
      <c r="P1" s="2"/>
      <c r="Q1" s="2"/>
      <c r="R1" s="2"/>
      <c r="S1" s="2"/>
      <c r="T1" s="2"/>
      <c r="U1" s="2"/>
      <c r="V1" s="2"/>
      <c r="W1" s="2"/>
      <c r="X1" s="2"/>
      <c r="Y1" s="2"/>
      <c r="Z1" s="2"/>
      <c r="AA1" s="2"/>
      <c r="AB1" s="2"/>
      <c r="AC1" s="2"/>
      <c r="AD1" s="2"/>
      <c r="AE1" s="2"/>
      <c r="AF1" s="2"/>
      <c r="AG1" s="2"/>
      <c r="AH1" s="2"/>
    </row>
    <row r="2" spans="1:34" ht="81.75" customHeight="1">
      <c r="A2" s="27"/>
      <c r="B2" s="283"/>
      <c r="C2" s="28"/>
      <c r="D2" s="438" t="str">
        <f ca="1">OFFSET(L!$C$1,MATCH("Declaration"&amp;ADDRESS(ROW(),COLUMN(),4),L!$A:$A,0)-1,SL,,)</f>
        <v>Erweiterte Vorlage für Mineralienberichte (EMRT)</v>
      </c>
      <c r="E2" s="439"/>
      <c r="F2" s="439"/>
      <c r="G2" s="439"/>
      <c r="H2" s="439"/>
      <c r="I2" s="439"/>
      <c r="J2" s="44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18438</v>
      </c>
      <c r="E3" s="421"/>
      <c r="F3" s="422"/>
      <c r="G3" s="422"/>
      <c r="H3" s="422"/>
      <c r="I3" s="422"/>
      <c r="J3" s="190" t="s">
        <v>19342</v>
      </c>
      <c r="K3" s="29"/>
      <c r="L3" s="102"/>
      <c r="P3" s="38">
        <f>MATCH($D$3,LN,0)</f>
        <v>6</v>
      </c>
    </row>
    <row r="4" spans="1:34" ht="15.75">
      <c r="A4" s="27"/>
      <c r="B4" s="444" t="str">
        <f ca="1">OFFSET(L!$C$1,MATCH("Declaration"&amp;ADDRESS(ROW(),COLUMN(),4),L!$A:$A,0)-1,SL,,)</f>
        <v>Der Zweck dieses Dokuments ist die Erfassung von Beschaffungsinformationen für Cobalt und natürlicher Glimmer, welche in Produkten genutzt werden.</v>
      </c>
      <c r="C4" s="444"/>
      <c r="D4" s="444"/>
      <c r="E4" s="444"/>
      <c r="F4" s="444"/>
      <c r="G4" s="444"/>
      <c r="H4" s="444"/>
      <c r="I4" s="448" t="str">
        <f ca="1">OFFSET(L!$C$1,MATCH("Declaration"&amp;ADDRESS(ROW(),COLUMN(),4),L!$A:$A,0)-1,SL,,)</f>
        <v>Link zu den Bedingungen</v>
      </c>
      <c r="J4" s="448"/>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4" t="str">
        <f ca="1">OFFSET(L!$C$1,MATCH("Declaration"&amp;ADDRESS(ROW(),COLUMN(),4),L!$A:$A,0)-1,SL,,)</f>
        <v>Pflichtfelder sind mit einem Sternchen (*) gekennzeichnet.  Im Tab „Instruktionen“ finden Sie eine Anleitung zur Beantwortung aller Fragen.</v>
      </c>
      <c r="C6" s="444"/>
      <c r="D6" s="444"/>
      <c r="E6" s="444"/>
      <c r="F6" s="444"/>
      <c r="G6" s="444"/>
      <c r="H6" s="444"/>
      <c r="I6" s="444"/>
      <c r="J6" s="444"/>
      <c r="K6" s="29"/>
      <c r="L6" s="104" t="s">
        <v>18</v>
      </c>
      <c r="P6" s="2"/>
      <c r="Q6" s="2"/>
      <c r="R6" s="2"/>
      <c r="S6" s="2"/>
      <c r="T6" s="2"/>
      <c r="U6" s="2"/>
      <c r="V6" s="2"/>
      <c r="W6" s="2"/>
      <c r="X6" s="2"/>
      <c r="Y6" s="2"/>
      <c r="Z6" s="2"/>
      <c r="AA6" s="2"/>
      <c r="AB6" s="2"/>
      <c r="AC6" s="2"/>
      <c r="AD6" s="2"/>
      <c r="AE6" s="2"/>
      <c r="AF6" s="2"/>
      <c r="AG6" s="2"/>
      <c r="AH6" s="2"/>
    </row>
    <row r="7" spans="1:34" ht="15.75">
      <c r="A7" s="27"/>
      <c r="B7" s="449" t="str">
        <f ca="1">OFFSET(L!$C$1,MATCH("Declaration"&amp;ADDRESS(ROW(),COLUMN(),4),L!$A:$A,0)-1,SL,,)</f>
        <v>Firmenangaben</v>
      </c>
      <c r="C7" s="449"/>
      <c r="D7" s="449"/>
      <c r="E7" s="449"/>
      <c r="F7" s="449"/>
      <c r="G7" s="449"/>
      <c r="H7" s="449"/>
      <c r="I7" s="449"/>
      <c r="J7" s="449"/>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Firmenname (*):</v>
      </c>
      <c r="C8" s="66"/>
      <c r="D8" s="441" t="s">
        <v>20051</v>
      </c>
      <c r="E8" s="442"/>
      <c r="F8" s="442"/>
      <c r="G8" s="442"/>
      <c r="H8" s="442"/>
      <c r="I8" s="442"/>
      <c r="J8" s="443"/>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Geltungsbereich der Erklärung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0" t="str">
        <f ca="1">OFFSET(L!$C$1,MATCH("Declaration"&amp;ADDRESS(ROW(),COLUMN(),4)&amp;LEFT($D$9,1),L!$A:$A,0)-1,SL,,)</f>
        <v>Beschreibung des Geltungsbereichs</v>
      </c>
      <c r="C10" s="112"/>
      <c r="D10" s="445"/>
      <c r="E10" s="446"/>
      <c r="F10" s="446"/>
      <c r="G10" s="446"/>
      <c r="H10" s="446"/>
      <c r="I10" s="446"/>
      <c r="J10" s="447"/>
      <c r="K10" s="29"/>
      <c r="L10" s="104"/>
      <c r="Q10" s="2"/>
      <c r="R10" s="2"/>
      <c r="S10" s="2"/>
      <c r="T10" s="2"/>
      <c r="U10" s="2"/>
      <c r="V10" s="2"/>
      <c r="W10" s="2"/>
      <c r="X10" s="2"/>
      <c r="Y10" s="2"/>
      <c r="Z10" s="2"/>
      <c r="AA10" s="2"/>
      <c r="AB10" s="2"/>
      <c r="AC10" s="2"/>
      <c r="AD10" s="2"/>
      <c r="AE10" s="2"/>
      <c r="AF10" s="2"/>
      <c r="AG10" s="2"/>
      <c r="AH10" s="2"/>
    </row>
    <row r="11" spans="1:34" ht="15.75">
      <c r="A11" s="31"/>
      <c r="B11" s="451"/>
      <c r="C11" s="112"/>
      <c r="D11" s="452" t="str">
        <f ca="1">IF(D9=Q9,OFFSET(L!$C$1,MATCH("Declaration"&amp;ADDRESS(ROW(),COLUMN(),4),L!$A:$A,0)-1,SL,,),"")</f>
        <v/>
      </c>
      <c r="E11" s="453"/>
      <c r="F11" s="453"/>
      <c r="G11" s="453"/>
      <c r="H11" s="453"/>
      <c r="I11" s="453"/>
      <c r="J11" s="454"/>
      <c r="K11" s="29"/>
      <c r="L11" s="104"/>
      <c r="Q11" s="2"/>
      <c r="R11" s="2"/>
      <c r="S11" s="2"/>
      <c r="T11" s="2"/>
      <c r="U11" s="2"/>
      <c r="V11" s="2"/>
      <c r="W11" s="2"/>
      <c r="X11" s="2"/>
      <c r="Y11" s="2"/>
      <c r="Z11" s="2"/>
      <c r="AA11" s="368" t="s">
        <v>19145</v>
      </c>
      <c r="AB11" s="2"/>
      <c r="AC11" s="2"/>
      <c r="AD11" s="2"/>
      <c r="AE11" s="2"/>
      <c r="AF11" s="2"/>
      <c r="AG11" s="2"/>
      <c r="AH11" s="2"/>
    </row>
    <row r="12" spans="1:34" ht="15.75">
      <c r="A12" s="31"/>
      <c r="B12" s="455" t="str">
        <f ca="1">OFFSET(L!$C$1,MATCH("Declaration"&amp;ADDRESS(ROW(),COLUMN(),4),L!$A:$A,0)-1,SL,,)</f>
        <v>Das antragstellende Unternehmen muss alle Mineralien ausgewählt, die in den Geltungsbereich der Erklärung fallen (*)</v>
      </c>
      <c r="C12" s="112"/>
      <c r="D12" s="372" t="s">
        <v>40</v>
      </c>
      <c r="E12" s="457" t="s">
        <v>18641</v>
      </c>
      <c r="F12" s="458"/>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6" t="e">
        <f ca="1">OFFSET(L!$C$1,MATCH("Declaration"&amp;ADDRESS(ROW(),COLUMN(),4),L!$A:$A,0)-1,SL,,)</f>
        <v>#N/A</v>
      </c>
      <c r="C13" s="112"/>
      <c r="D13" s="372" t="s">
        <v>18644</v>
      </c>
      <c r="E13" s="457" t="s">
        <v>41</v>
      </c>
      <c r="F13" s="458"/>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59"/>
      <c r="C14" s="112"/>
      <c r="D14" s="298"/>
      <c r="E14" s="461"/>
      <c r="F14" s="462"/>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60"/>
      <c r="C15" s="112"/>
      <c r="D15" s="298"/>
      <c r="E15" s="461"/>
      <c r="F15" s="462"/>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Eindeutige Unternehmenskennung:</v>
      </c>
      <c r="C16" s="67"/>
      <c r="D16" s="424" t="s">
        <v>20052</v>
      </c>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Zuständige Stelle im Unternehmen:</v>
      </c>
      <c r="C17" s="67"/>
      <c r="D17" s="424" t="s">
        <v>20053</v>
      </c>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Adresse:</v>
      </c>
      <c r="C18" s="67"/>
      <c r="D18" s="424" t="s">
        <v>20054</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Name des Ansprechpartners (*):</v>
      </c>
      <c r="C19" s="67"/>
      <c r="D19" s="424" t="s">
        <v>20055</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E-Mail-Adresse des Ansprechpartners (*):</v>
      </c>
      <c r="C20" s="67"/>
      <c r="D20" s="432" t="s">
        <v>20056</v>
      </c>
      <c r="E20" s="425"/>
      <c r="F20" s="425"/>
      <c r="G20" s="425"/>
      <c r="H20" s="425"/>
      <c r="I20" s="425"/>
      <c r="J20" s="42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Telefonnummer des Ansprechpartners (*):</v>
      </c>
      <c r="C21" s="67"/>
      <c r="D21" s="424" t="s">
        <v>20057</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Bevollmächtigter (*):</v>
      </c>
      <c r="C22" s="67"/>
      <c r="D22" s="424" t="s">
        <v>20055</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Titel des Bevollmächtigten:</v>
      </c>
      <c r="C23" s="67"/>
      <c r="D23" s="424" t="s">
        <v>20058</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E-Mail-Adresse des Bevollmächtigten (*):</v>
      </c>
      <c r="C24" s="67"/>
      <c r="D24" s="463" t="s">
        <v>20056</v>
      </c>
      <c r="E24" s="425"/>
      <c r="F24" s="425"/>
      <c r="G24" s="425"/>
      <c r="H24" s="425"/>
      <c r="I24" s="425"/>
      <c r="J24" s="42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Telefonnummer des Bevollmächtigten:</v>
      </c>
      <c r="C25" s="124"/>
      <c r="D25" s="424" t="s">
        <v>20057</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Datum (*):</v>
      </c>
      <c r="C26" s="68"/>
      <c r="D26" s="433">
        <v>45842</v>
      </c>
      <c r="E26" s="434"/>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Beantworten Sie die Fragen 1 - 7 entsprechend dem oben angegebenen Geltungsbereich</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Wird absichtlich angegebenen Mineralien im Herstellungsprozess verwendet oder in das bzw. die Produkte aufgenommen? (*)</v>
      </c>
      <c r="C29" s="13"/>
      <c r="D29" s="412" t="str">
        <f ca="1">OFFSET(L!$C$1,MATCH("Declaration"&amp;ADDRESS(ROW(),COLUMN(),4),L!$A:$A,0)-1,SL,,)</f>
        <v>Antwort</v>
      </c>
      <c r="E29" s="412"/>
      <c r="F29" s="14"/>
      <c r="G29" s="37" t="str">
        <f ca="1">OFFSET(L!$C$1,MATCH("Declaration"&amp;ADDRESS(ROW(),COLUMN(),4),L!$A:$A,0)-1,SL,,)</f>
        <v>Kommentare</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22</v>
      </c>
      <c r="E30" s="404"/>
      <c r="F30" s="8"/>
      <c r="G30" s="405"/>
      <c r="H30" s="406"/>
      <c r="I30" s="406"/>
      <c r="J30" s="407"/>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25</v>
      </c>
      <c r="E35" s="404"/>
      <c r="F35" s="8"/>
      <c r="G35" s="405"/>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Verbleibt angegebenen Mineralien in dem bzw. den Produkten? (*)(*)</v>
      </c>
      <c r="C41" s="13"/>
      <c r="D41" s="419" t="str">
        <f ca="1">D29</f>
        <v>Antwort</v>
      </c>
      <c r="E41" s="419"/>
      <c r="F41" s="14"/>
      <c r="G41" s="37" t="str">
        <f ca="1">G29</f>
        <v>Kommentare</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c r="E42" s="404"/>
      <c r="F42" s="8"/>
      <c r="G42" s="405"/>
      <c r="H42" s="406"/>
      <c r="I42" s="406"/>
      <c r="J42" s="407"/>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2.5">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t="s">
        <v>25</v>
      </c>
      <c r="E47" s="404"/>
      <c r="F47" s="8"/>
      <c r="G47" s="405"/>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5.75" customHeight="1">
      <c r="A53" s="34"/>
      <c r="B53" s="37" t="str">
        <f ca="1">OFFSET(L!$C$1,MATCH("Declaration"&amp;ADDRESS(ROW(),COLUMN(),4),L!$A:$A,0)-1,SL,,)&amp;Q53</f>
        <v>3) Bezieht einer der Verhüttungsbetrieb oder das Verarbeitungsunternehmen in Ihrer Lieferkette das angegebenen Mineralien aus Konflikt- und Hochrisikogebieten? (OECD Due Diligence Guidance, siehe Registerkarte Definitionen)(*)</v>
      </c>
      <c r="C53" s="6"/>
      <c r="D53" s="419" t="str">
        <f ca="1">D29</f>
        <v>Antwort</v>
      </c>
      <c r="E53" s="419"/>
      <c r="F53" s="14"/>
      <c r="G53" s="37" t="str">
        <f ca="1">G29</f>
        <v>Kommentare</v>
      </c>
      <c r="H53" s="423"/>
      <c r="I53" s="423"/>
      <c r="J53" s="423"/>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c r="E54" s="404"/>
      <c r="F54" s="40"/>
      <c r="G54" s="405"/>
      <c r="H54" s="406"/>
      <c r="I54" s="406"/>
      <c r="J54" s="407"/>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50.25" customHeight="1">
      <c r="A65" s="34"/>
      <c r="B65" s="37" t="str">
        <f ca="1">OFFSET(L!$C$1,MATCH("Declaration"&amp;ADDRESS(ROW(),COLUMN(),4),L!$A:$A,0)-1,SL,,)&amp;Q53</f>
        <v>4) Stammt 100 Prozent des angegebenen Mineralien aus Recycling- oder Schrottquellen?(*)</v>
      </c>
      <c r="C65" s="6"/>
      <c r="D65" s="419" t="str">
        <f ca="1">D29</f>
        <v>Antwort</v>
      </c>
      <c r="E65" s="419"/>
      <c r="F65" s="14"/>
      <c r="G65" s="37" t="str">
        <f ca="1">G29</f>
        <v>Kommentare</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t="s">
        <v>22</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Wie hoch ist der Prozentsatz an Lieferanten, die auf Ihre Lieferkettenumfrage geantwortet haben?(*)</v>
      </c>
      <c r="C77" s="6"/>
      <c r="D77" s="419" t="str">
        <f ca="1">D29</f>
        <v>Antwort</v>
      </c>
      <c r="E77" s="419"/>
      <c r="F77" s="14"/>
      <c r="G77" s="37" t="str">
        <f ca="1">G29</f>
        <v>Kommentare</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t="s">
        <v>20059</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20059</v>
      </c>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Kennen Sie alle Verhüttungsbetriebe oder Verarbeitungsunternehmen, die das angegebenen Mineralien für Ihre Lieferkette bereitstellen?(*)</v>
      </c>
      <c r="C89" s="6"/>
      <c r="D89" s="419" t="str">
        <f ca="1">D29</f>
        <v>Antwort</v>
      </c>
      <c r="E89" s="419"/>
      <c r="F89" s="14"/>
      <c r="G89" s="37" t="str">
        <f ca="1">G29</f>
        <v>Kommentare</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t="s">
        <v>25</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Sind alle anwendbaren Informationen über Verhüttungsbetriebe oder Verarbeitungsunternehmen, die Ihr Unternehmen erhalten hat, in dieser Erklärung genannt worden?(*)</v>
      </c>
      <c r="C101" s="6"/>
      <c r="D101" s="419" t="str">
        <f ca="1">D29</f>
        <v>Antwort</v>
      </c>
      <c r="E101" s="419"/>
      <c r="F101" s="14"/>
      <c r="G101" s="37" t="str">
        <f ca="1">G29</f>
        <v>Kommentare</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t="s">
        <v>25</v>
      </c>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Beantworten Sie folgende Fragen auf Firmenebene</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Frage</v>
      </c>
      <c r="C114" s="71"/>
      <c r="D114" s="412" t="str">
        <f ca="1">D29</f>
        <v>Antwort</v>
      </c>
      <c r="E114" s="412"/>
      <c r="F114" s="46"/>
      <c r="G114" s="412" t="str">
        <f ca="1">G29</f>
        <v>Kommentare</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Haben Sie eine Richtlinie zur verantwortungsvollen Beschaffung von Mineralien aufgestellt?</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Ist Ihre Richtlinie zur verantwortungsvollen Beschaffung von Mineralien auf Ihrer Website einsehbar? (Hinweis – Bei „Ja“ hat der Benutzer die URL im Anmerkungsfeld anzugeben.)</v>
      </c>
      <c r="C117" s="50"/>
      <c r="D117" s="403" t="s">
        <v>25</v>
      </c>
      <c r="E117" s="404"/>
      <c r="F117" s="50"/>
      <c r="G117" s="413" t="s">
        <v>20060</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Verlangen Sie von Ihren direkten Lieferanten, das angegebenen Mineralien von Verhüttungsbetrieben, deren Sorgfaltspflichtpraktiken von einem unabhängigen Prüfungsprogramm einer dritten Partei überprüft worden sind?</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03" t="s">
        <v>25</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25</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Haben Sie Sorgfaltspflichtmaßnahmen für verantwortungsvolle Beschaffung in Kraft gesetzt?</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Führt Ihr Unternehmen Lieferkettenumfragen bei Ihren relevanten Lieferanten zu angegebenen Mineralien durch?</v>
      </c>
      <c r="C133" s="50"/>
      <c r="D133" s="408" t="s">
        <v>32</v>
      </c>
      <c r="E133" s="409"/>
      <c r="F133" s="50"/>
      <c r="G133" s="405"/>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Prüfen Sie die Sorgfaltspflichtangaben, die Sie von Ihren Lieferanten erhalten, gegen die Erwartungen Ihres Unternehmens?</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Umfasst Ihr Prüfverfahren die Überwachung von Abhilfemaßnahmen?</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39" priority="311" stopIfTrue="1">
      <formula>IF($B$30="",TRUE)</formula>
    </cfRule>
  </conditionalFormatting>
  <conditionalFormatting sqref="B31">
    <cfRule type="expression" dxfId="338" priority="309">
      <formula>IF($B$31="",TRUE)</formula>
    </cfRule>
  </conditionalFormatting>
  <conditionalFormatting sqref="B32">
    <cfRule type="expression" dxfId="337" priority="308">
      <formula>IF($B$32="",TRUE)</formula>
    </cfRule>
  </conditionalFormatting>
  <conditionalFormatting sqref="B33">
    <cfRule type="expression" dxfId="336" priority="307">
      <formula>IF($B$33="",TRUE)</formula>
    </cfRule>
  </conditionalFormatting>
  <conditionalFormatting sqref="B34">
    <cfRule type="expression" dxfId="335" priority="306">
      <formula>IF($B$34="",TRUE)</formula>
    </cfRule>
  </conditionalFormatting>
  <conditionalFormatting sqref="B35">
    <cfRule type="expression" dxfId="334" priority="305">
      <formula>IF($B$35="",TRUE)</formula>
    </cfRule>
  </conditionalFormatting>
  <conditionalFormatting sqref="B36">
    <cfRule type="expression" dxfId="333" priority="304">
      <formula>IF($B$36="",TRUE)</formula>
    </cfRule>
  </conditionalFormatting>
  <conditionalFormatting sqref="B37">
    <cfRule type="expression" dxfId="332" priority="303">
      <formula>IF($B$37="",TRUE)</formula>
    </cfRule>
  </conditionalFormatting>
  <conditionalFormatting sqref="B38">
    <cfRule type="expression" dxfId="331" priority="302">
      <formula>IF($B$38="",TRUE)</formula>
    </cfRule>
  </conditionalFormatting>
  <conditionalFormatting sqref="B39">
    <cfRule type="expression" dxfId="330" priority="301">
      <formula>IF($B$39="",TRUE)</formula>
    </cfRule>
  </conditionalFormatting>
  <conditionalFormatting sqref="B42">
    <cfRule type="expression" dxfId="329" priority="283" stopIfTrue="1">
      <formula>IF($B$42="",TRUE)</formula>
    </cfRule>
  </conditionalFormatting>
  <conditionalFormatting sqref="B43">
    <cfRule type="expression" dxfId="328" priority="282" stopIfTrue="1">
      <formula>IF($B$43="",TRUE)</formula>
    </cfRule>
  </conditionalFormatting>
  <conditionalFormatting sqref="B44">
    <cfRule type="expression" dxfId="327" priority="281" stopIfTrue="1">
      <formula>IF($B$44="",TRUE)</formula>
    </cfRule>
  </conditionalFormatting>
  <conditionalFormatting sqref="B45">
    <cfRule type="expression" dxfId="326" priority="280" stopIfTrue="1">
      <formula>IF($B$45="",TRUE)</formula>
    </cfRule>
  </conditionalFormatting>
  <conditionalFormatting sqref="B46">
    <cfRule type="expression" dxfId="325" priority="279" stopIfTrue="1">
      <formula>IF($B$46="",TRUE)</formula>
    </cfRule>
  </conditionalFormatting>
  <conditionalFormatting sqref="B47">
    <cfRule type="expression" dxfId="324" priority="278" stopIfTrue="1">
      <formula>IF($B$47="",TRUE)</formula>
    </cfRule>
  </conditionalFormatting>
  <conditionalFormatting sqref="B48">
    <cfRule type="expression" dxfId="323" priority="277" stopIfTrue="1">
      <formula>IF($B$48="",TRUE)</formula>
    </cfRule>
  </conditionalFormatting>
  <conditionalFormatting sqref="B49">
    <cfRule type="expression" dxfId="322" priority="276" stopIfTrue="1">
      <formula>IF($B$49="",TRUE)</formula>
    </cfRule>
  </conditionalFormatting>
  <conditionalFormatting sqref="B50">
    <cfRule type="expression" dxfId="321" priority="275" stopIfTrue="1">
      <formula>IF($B$50="",TRUE)</formula>
    </cfRule>
  </conditionalFormatting>
  <conditionalFormatting sqref="B51">
    <cfRule type="expression" dxfId="320" priority="274" stopIfTrue="1">
      <formula>IF($B$51="",TRUE)</formula>
    </cfRule>
  </conditionalFormatting>
  <conditionalFormatting sqref="B54">
    <cfRule type="expression" dxfId="319" priority="266" stopIfTrue="1">
      <formula>IF($B$54="",TRUE)</formula>
    </cfRule>
  </conditionalFormatting>
  <conditionalFormatting sqref="B55">
    <cfRule type="expression" dxfId="318" priority="248" stopIfTrue="1">
      <formula>IF($B$55="",TRUE)</formula>
    </cfRule>
  </conditionalFormatting>
  <conditionalFormatting sqref="B56">
    <cfRule type="expression" dxfId="317" priority="265" stopIfTrue="1">
      <formula>IF($B$56="",TRUE)</formula>
    </cfRule>
  </conditionalFormatting>
  <conditionalFormatting sqref="B57">
    <cfRule type="expression" dxfId="316" priority="264" stopIfTrue="1">
      <formula>IF($B$57="",TRUE)</formula>
    </cfRule>
  </conditionalFormatting>
  <conditionalFormatting sqref="B58">
    <cfRule type="expression" dxfId="315" priority="263" stopIfTrue="1">
      <formula>IF($B$58="",TRUE)</formula>
    </cfRule>
  </conditionalFormatting>
  <conditionalFormatting sqref="B59">
    <cfRule type="expression" dxfId="314" priority="262" stopIfTrue="1">
      <formula>IF($B$59="",TRUE)</formula>
    </cfRule>
  </conditionalFormatting>
  <conditionalFormatting sqref="B60">
    <cfRule type="expression" dxfId="313" priority="261" stopIfTrue="1">
      <formula>IF($B$60="",TRUE)</formula>
    </cfRule>
  </conditionalFormatting>
  <conditionalFormatting sqref="B61">
    <cfRule type="expression" dxfId="312" priority="260" stopIfTrue="1">
      <formula>IF($B$61="",TRUE)</formula>
    </cfRule>
  </conditionalFormatting>
  <conditionalFormatting sqref="B62">
    <cfRule type="expression" dxfId="311" priority="259" stopIfTrue="1">
      <formula>IF($B$62="",TRUE)</formula>
    </cfRule>
  </conditionalFormatting>
  <conditionalFormatting sqref="B63">
    <cfRule type="expression" dxfId="310" priority="258" stopIfTrue="1">
      <formula>IF($B$63="",TRUE)</formula>
    </cfRule>
  </conditionalFormatting>
  <conditionalFormatting sqref="B66">
    <cfRule type="expression" dxfId="309" priority="257" stopIfTrue="1">
      <formula>IF($B$54="",TRUE)</formula>
    </cfRule>
  </conditionalFormatting>
  <conditionalFormatting sqref="B67">
    <cfRule type="expression" dxfId="308" priority="247" stopIfTrue="1">
      <formula>IF($B$55="",TRUE)</formula>
    </cfRule>
  </conditionalFormatting>
  <conditionalFormatting sqref="B68">
    <cfRule type="expression" dxfId="307" priority="256" stopIfTrue="1">
      <formula>IF($B$56="",TRUE)</formula>
    </cfRule>
  </conditionalFormatting>
  <conditionalFormatting sqref="B69">
    <cfRule type="expression" dxfId="306" priority="255" stopIfTrue="1">
      <formula>IF($B$57="",TRUE)</formula>
    </cfRule>
  </conditionalFormatting>
  <conditionalFormatting sqref="B70">
    <cfRule type="expression" dxfId="305" priority="254" stopIfTrue="1">
      <formula>IF($B$58="",TRUE)</formula>
    </cfRule>
  </conditionalFormatting>
  <conditionalFormatting sqref="B71">
    <cfRule type="expression" dxfId="304" priority="253" stopIfTrue="1">
      <formula>IF($B$59="",TRUE)</formula>
    </cfRule>
  </conditionalFormatting>
  <conditionalFormatting sqref="B72">
    <cfRule type="expression" dxfId="303" priority="252" stopIfTrue="1">
      <formula>IF($B$60="",TRUE)</formula>
    </cfRule>
  </conditionalFormatting>
  <conditionalFormatting sqref="B73">
    <cfRule type="expression" dxfId="302" priority="251" stopIfTrue="1">
      <formula>IF($B$61="",TRUE)</formula>
    </cfRule>
  </conditionalFormatting>
  <conditionalFormatting sqref="B74">
    <cfRule type="expression" dxfId="301" priority="250" stopIfTrue="1">
      <formula>IF($B$62="",TRUE)</formula>
    </cfRule>
  </conditionalFormatting>
  <conditionalFormatting sqref="B75">
    <cfRule type="expression" dxfId="300" priority="249" stopIfTrue="1">
      <formula>IF($B$63="",TRUE)</formula>
    </cfRule>
  </conditionalFormatting>
  <conditionalFormatting sqref="B78">
    <cfRule type="expression" dxfId="299" priority="246" stopIfTrue="1">
      <formula>IF($B$54="",TRUE)</formula>
    </cfRule>
  </conditionalFormatting>
  <conditionalFormatting sqref="B79">
    <cfRule type="expression" dxfId="298" priority="237" stopIfTrue="1">
      <formula>IF($B$55="",TRUE)</formula>
    </cfRule>
  </conditionalFormatting>
  <conditionalFormatting sqref="B80">
    <cfRule type="expression" dxfId="297" priority="245" stopIfTrue="1">
      <formula>IF($B$56="",TRUE)</formula>
    </cfRule>
  </conditionalFormatting>
  <conditionalFormatting sqref="B81">
    <cfRule type="expression" dxfId="296" priority="244" stopIfTrue="1">
      <formula>IF($B$57="",TRUE)</formula>
    </cfRule>
  </conditionalFormatting>
  <conditionalFormatting sqref="B82">
    <cfRule type="expression" dxfId="295" priority="243" stopIfTrue="1">
      <formula>IF($B$58="",TRUE)</formula>
    </cfRule>
  </conditionalFormatting>
  <conditionalFormatting sqref="B83">
    <cfRule type="expression" dxfId="294" priority="242" stopIfTrue="1">
      <formula>IF($B$59="",TRUE)</formula>
    </cfRule>
  </conditionalFormatting>
  <conditionalFormatting sqref="B84">
    <cfRule type="expression" dxfId="293" priority="241" stopIfTrue="1">
      <formula>IF($B$60="",TRUE)</formula>
    </cfRule>
  </conditionalFormatting>
  <conditionalFormatting sqref="B85">
    <cfRule type="expression" dxfId="292" priority="240" stopIfTrue="1">
      <formula>IF($B$61="",TRUE)</formula>
    </cfRule>
  </conditionalFormatting>
  <conditionalFormatting sqref="B86">
    <cfRule type="expression" dxfId="291" priority="239" stopIfTrue="1">
      <formula>IF($B$62="",TRUE)</formula>
    </cfRule>
  </conditionalFormatting>
  <conditionalFormatting sqref="B87">
    <cfRule type="expression" dxfId="290" priority="238" stopIfTrue="1">
      <formula>IF($B$63="",TRUE)</formula>
    </cfRule>
  </conditionalFormatting>
  <conditionalFormatting sqref="B90">
    <cfRule type="expression" dxfId="289" priority="236" stopIfTrue="1">
      <formula>IF($B$54="",TRUE)</formula>
    </cfRule>
  </conditionalFormatting>
  <conditionalFormatting sqref="B91">
    <cfRule type="expression" dxfId="288" priority="227" stopIfTrue="1">
      <formula>IF($B$55="",TRUE)</formula>
    </cfRule>
  </conditionalFormatting>
  <conditionalFormatting sqref="B92">
    <cfRule type="expression" dxfId="287" priority="235" stopIfTrue="1">
      <formula>IF($B$56="",TRUE)</formula>
    </cfRule>
  </conditionalFormatting>
  <conditionalFormatting sqref="B93">
    <cfRule type="expression" dxfId="286" priority="234" stopIfTrue="1">
      <formula>IF($B$57="",TRUE)</formula>
    </cfRule>
  </conditionalFormatting>
  <conditionalFormatting sqref="B94">
    <cfRule type="expression" dxfId="285" priority="233" stopIfTrue="1">
      <formula>IF($B$58="",TRUE)</formula>
    </cfRule>
  </conditionalFormatting>
  <conditionalFormatting sqref="B95">
    <cfRule type="expression" dxfId="284" priority="232" stopIfTrue="1">
      <formula>IF($B$59="",TRUE)</formula>
    </cfRule>
  </conditionalFormatting>
  <conditionalFormatting sqref="B96">
    <cfRule type="expression" dxfId="283" priority="231" stopIfTrue="1">
      <formula>IF($B$60="",TRUE)</formula>
    </cfRule>
  </conditionalFormatting>
  <conditionalFormatting sqref="B97">
    <cfRule type="expression" dxfId="282" priority="230" stopIfTrue="1">
      <formula>IF($B$61="",TRUE)</formula>
    </cfRule>
  </conditionalFormatting>
  <conditionalFormatting sqref="B98">
    <cfRule type="expression" dxfId="281" priority="229" stopIfTrue="1">
      <formula>IF($B$62="",TRUE)</formula>
    </cfRule>
  </conditionalFormatting>
  <conditionalFormatting sqref="B99">
    <cfRule type="expression" dxfId="280" priority="228" stopIfTrue="1">
      <formula>IF($B$63="",TRUE)</formula>
    </cfRule>
  </conditionalFormatting>
  <conditionalFormatting sqref="B102">
    <cfRule type="expression" dxfId="279" priority="226" stopIfTrue="1">
      <formula>IF($B$54="",TRUE)</formula>
    </cfRule>
  </conditionalFormatting>
  <conditionalFormatting sqref="B103">
    <cfRule type="expression" dxfId="278" priority="217" stopIfTrue="1">
      <formula>IF($B$55="",TRUE)</formula>
    </cfRule>
  </conditionalFormatting>
  <conditionalFormatting sqref="B104">
    <cfRule type="expression" dxfId="277" priority="225" stopIfTrue="1">
      <formula>IF($B$56="",TRUE)</formula>
    </cfRule>
  </conditionalFormatting>
  <conditionalFormatting sqref="B105">
    <cfRule type="expression" dxfId="276" priority="224" stopIfTrue="1">
      <formula>IF($B$57="",TRUE)</formula>
    </cfRule>
  </conditionalFormatting>
  <conditionalFormatting sqref="B106">
    <cfRule type="expression" dxfId="275" priority="223" stopIfTrue="1">
      <formula>IF($B$58="",TRUE)</formula>
    </cfRule>
  </conditionalFormatting>
  <conditionalFormatting sqref="B107">
    <cfRule type="expression" dxfId="274" priority="222" stopIfTrue="1">
      <formula>IF($B$59="",TRUE)</formula>
    </cfRule>
  </conditionalFormatting>
  <conditionalFormatting sqref="B108">
    <cfRule type="expression" dxfId="273" priority="221" stopIfTrue="1">
      <formula>IF($B$60="",TRUE)</formula>
    </cfRule>
  </conditionalFormatting>
  <conditionalFormatting sqref="B109">
    <cfRule type="expression" dxfId="272" priority="220" stopIfTrue="1">
      <formula>IF($B$61="",TRUE)</formula>
    </cfRule>
  </conditionalFormatting>
  <conditionalFormatting sqref="B110">
    <cfRule type="expression" dxfId="271" priority="219" stopIfTrue="1">
      <formula>IF($B$62="",TRUE)</formula>
    </cfRule>
  </conditionalFormatting>
  <conditionalFormatting sqref="B111">
    <cfRule type="expression" dxfId="270" priority="218" stopIfTrue="1">
      <formula>IF($B$63="",TRUE)</formula>
    </cfRule>
  </conditionalFormatting>
  <conditionalFormatting sqref="B120">
    <cfRule type="expression" dxfId="269" priority="195" stopIfTrue="1">
      <formula>IF($B$54="",TRUE)</formula>
    </cfRule>
  </conditionalFormatting>
  <conditionalFormatting sqref="B121">
    <cfRule type="expression" dxfId="268" priority="186" stopIfTrue="1">
      <formula>IF($B$55="",TRUE)</formula>
    </cfRule>
  </conditionalFormatting>
  <conditionalFormatting sqref="B122">
    <cfRule type="expression" dxfId="267" priority="194" stopIfTrue="1">
      <formula>IF($B$56="",TRUE)</formula>
    </cfRule>
  </conditionalFormatting>
  <conditionalFormatting sqref="B123">
    <cfRule type="expression" dxfId="266" priority="193" stopIfTrue="1">
      <formula>IF($B$57="",TRUE)</formula>
    </cfRule>
  </conditionalFormatting>
  <conditionalFormatting sqref="B124">
    <cfRule type="expression" dxfId="265" priority="192" stopIfTrue="1">
      <formula>IF($B$58="",TRUE)</formula>
    </cfRule>
  </conditionalFormatting>
  <conditionalFormatting sqref="B125">
    <cfRule type="expression" dxfId="264" priority="191" stopIfTrue="1">
      <formula>IF($B$59="",TRUE)</formula>
    </cfRule>
  </conditionalFormatting>
  <conditionalFormatting sqref="B126">
    <cfRule type="expression" dxfId="263" priority="190" stopIfTrue="1">
      <formula>IF($B$60="",TRUE)</formula>
    </cfRule>
  </conditionalFormatting>
  <conditionalFormatting sqref="B127">
    <cfRule type="expression" dxfId="262" priority="189" stopIfTrue="1">
      <formula>IF($B$61="",TRUE)</formula>
    </cfRule>
  </conditionalFormatting>
  <conditionalFormatting sqref="B128">
    <cfRule type="expression" dxfId="261" priority="188" stopIfTrue="1">
      <formula>IF($B$62="",TRUE)</formula>
    </cfRule>
  </conditionalFormatting>
  <conditionalFormatting sqref="B129">
    <cfRule type="expression" dxfId="260" priority="187" stopIfTrue="1">
      <formula>IF($B$63="",TRUE)</formula>
    </cfRule>
  </conditionalFormatting>
  <conditionalFormatting sqref="D12">
    <cfRule type="expression" dxfId="259" priority="310">
      <formula>IF($D$12="",TRUE)</formula>
    </cfRule>
  </conditionalFormatting>
  <conditionalFormatting sqref="D26:E26">
    <cfRule type="expression" dxfId="258" priority="327" stopIfTrue="1">
      <formula>IF($D$26="",TRUE)</formula>
    </cfRule>
  </conditionalFormatting>
  <conditionalFormatting sqref="D30:E30">
    <cfRule type="expression" dxfId="257" priority="300" stopIfTrue="1">
      <formula>IF($B$30="",TRUE)</formula>
    </cfRule>
    <cfRule type="expression" dxfId="256" priority="321" stopIfTrue="1">
      <formula>IF($D$30="",TRUE)</formula>
    </cfRule>
  </conditionalFormatting>
  <conditionalFormatting sqref="D31:E31">
    <cfRule type="expression" dxfId="255" priority="299" stopIfTrue="1">
      <formula>IF($B$31="",TRUE)</formula>
    </cfRule>
    <cfRule type="expression" dxfId="254" priority="322" stopIfTrue="1">
      <formula>IF($D$31="",TRUE)</formula>
    </cfRule>
  </conditionalFormatting>
  <conditionalFormatting sqref="D32:E32">
    <cfRule type="expression" dxfId="253" priority="298" stopIfTrue="1">
      <formula>IF($B$32="",TRUE)</formula>
    </cfRule>
    <cfRule type="expression" dxfId="252" priority="312" stopIfTrue="1">
      <formula>IF($D$32="",TRUE)</formula>
    </cfRule>
  </conditionalFormatting>
  <conditionalFormatting sqref="D33:E33">
    <cfRule type="expression" dxfId="251" priority="296" stopIfTrue="1">
      <formula>IF($B$33="",TRUE)</formula>
    </cfRule>
    <cfRule type="expression" dxfId="250" priority="297" stopIfTrue="1">
      <formula>IF($D$33="",TRUE)</formula>
    </cfRule>
  </conditionalFormatting>
  <conditionalFormatting sqref="D34:E34">
    <cfRule type="expression" dxfId="249" priority="294" stopIfTrue="1">
      <formula>IF($B$34="",TRUE)</formula>
    </cfRule>
    <cfRule type="expression" dxfId="248" priority="295" stopIfTrue="1">
      <formula>IF($D$34="",TRUE)</formula>
    </cfRule>
  </conditionalFormatting>
  <conditionalFormatting sqref="D35:E35">
    <cfRule type="expression" dxfId="247" priority="292" stopIfTrue="1">
      <formula>IF($B$35="",TRUE)</formula>
    </cfRule>
    <cfRule type="expression" dxfId="246" priority="293" stopIfTrue="1">
      <formula>IF($D$35="",TRUE)</formula>
    </cfRule>
  </conditionalFormatting>
  <conditionalFormatting sqref="D36:E36">
    <cfRule type="expression" dxfId="245" priority="290" stopIfTrue="1">
      <formula>IF($B$36="",TRUE)</formula>
    </cfRule>
    <cfRule type="expression" dxfId="244" priority="291" stopIfTrue="1">
      <formula>IF($D$36="",TRUE)</formula>
    </cfRule>
  </conditionalFormatting>
  <conditionalFormatting sqref="D37:E37">
    <cfRule type="expression" dxfId="243" priority="288" stopIfTrue="1">
      <formula>IF($B$37="",TRUE)</formula>
    </cfRule>
    <cfRule type="expression" dxfId="242" priority="289" stopIfTrue="1">
      <formula>IF($D$37="",TRUE)</formula>
    </cfRule>
  </conditionalFormatting>
  <conditionalFormatting sqref="D38:E38">
    <cfRule type="expression" dxfId="241" priority="286" stopIfTrue="1">
      <formula>IF($B$38="",TRUE)</formula>
    </cfRule>
    <cfRule type="expression" dxfId="240" priority="287" stopIfTrue="1">
      <formula>IF($D$38="",TRUE)</formula>
    </cfRule>
  </conditionalFormatting>
  <conditionalFormatting sqref="D39:E39">
    <cfRule type="expression" dxfId="239" priority="284" stopIfTrue="1">
      <formula>IF($B$39="",TRUE)</formula>
    </cfRule>
    <cfRule type="expression" dxfId="238" priority="285" stopIfTrue="1">
      <formula>IF($D$39="",TRUE)</formula>
    </cfRule>
  </conditionalFormatting>
  <conditionalFormatting sqref="D42:E42">
    <cfRule type="expression" dxfId="237" priority="273" stopIfTrue="1">
      <formula>IF($B$42="",TRUE)</formula>
    </cfRule>
    <cfRule type="expression" dxfId="236" priority="315" stopIfTrue="1">
      <formula>IF(AND(OR($D$30="Yes",$D$30=""),$D$42=""),1,0)</formula>
    </cfRule>
    <cfRule type="expression" dxfId="235" priority="316" stopIfTrue="1">
      <formula>IF($P$30="",TRUE)</formula>
    </cfRule>
  </conditionalFormatting>
  <conditionalFormatting sqref="D43:E43">
    <cfRule type="expression" dxfId="234" priority="270" stopIfTrue="1">
      <formula>IF($B$43="",TRUE)</formula>
    </cfRule>
    <cfRule type="expression" dxfId="233" priority="271" stopIfTrue="1">
      <formula>IF(AND(OR($D$31="Yes",$D$31=""),$D$43=""),1,0)</formula>
    </cfRule>
    <cfRule type="expression" dxfId="232" priority="272" stopIfTrue="1">
      <formula>IF($P$31="",TRUE)</formula>
    </cfRule>
  </conditionalFormatting>
  <conditionalFormatting sqref="D44:E44">
    <cfRule type="expression" dxfId="231" priority="267" stopIfTrue="1">
      <formula>IF($B$44="",TRUE)</formula>
    </cfRule>
    <cfRule type="expression" dxfId="230" priority="268" stopIfTrue="1">
      <formula>IF(AND(OR($D$32="Yes",$D$32=""),$D$44=""),1,0)</formula>
    </cfRule>
    <cfRule type="expression" dxfId="229" priority="269" stopIfTrue="1">
      <formula>IF($P$32="",TRUE)</formula>
    </cfRule>
  </conditionalFormatting>
  <conditionalFormatting sqref="D45:E45">
    <cfRule type="expression" dxfId="228" priority="214" stopIfTrue="1">
      <formula>IF($B$45="",TRUE)</formula>
    </cfRule>
    <cfRule type="expression" dxfId="227" priority="215" stopIfTrue="1">
      <formula>IF(AND(OR($D$33="Yes",$D$33=""),$D$45=""),1,0)</formula>
    </cfRule>
    <cfRule type="expression" dxfId="226" priority="216" stopIfTrue="1">
      <formula>IF($P$33="",TRUE)</formula>
    </cfRule>
  </conditionalFormatting>
  <conditionalFormatting sqref="D46:E46">
    <cfRule type="expression" dxfId="225" priority="211" stopIfTrue="1">
      <formula>IF($B$46="",TRUE)</formula>
    </cfRule>
    <cfRule type="expression" dxfId="224" priority="212" stopIfTrue="1">
      <formula>IF(AND(OR($D$34="Yes",$D$34=""),$D$46=""),1,0)</formula>
    </cfRule>
    <cfRule type="expression" dxfId="223" priority="213" stopIfTrue="1">
      <formula>IF($P$34="",TRUE)</formula>
    </cfRule>
  </conditionalFormatting>
  <conditionalFormatting sqref="D47:E47">
    <cfRule type="expression" dxfId="222" priority="208" stopIfTrue="1">
      <formula>IF($B$47="",TRUE)</formula>
    </cfRule>
    <cfRule type="expression" dxfId="221" priority="209" stopIfTrue="1">
      <formula>IF(AND(OR($D$35="Yes",$D$35=""),$D$47=""),1,0)</formula>
    </cfRule>
    <cfRule type="expression" dxfId="220" priority="210" stopIfTrue="1">
      <formula>IF($P$35="",TRUE)</formula>
    </cfRule>
  </conditionalFormatting>
  <conditionalFormatting sqref="D48:E48">
    <cfRule type="expression" dxfId="219" priority="205" stopIfTrue="1">
      <formula>IF($B$48="",TRUE)</formula>
    </cfRule>
    <cfRule type="expression" dxfId="218" priority="206" stopIfTrue="1">
      <formula>IF(AND(OR($D$36="Yes",$D$36=""),$D$48=""),1,0)</formula>
    </cfRule>
    <cfRule type="expression" dxfId="217" priority="207" stopIfTrue="1">
      <formula>IF($P$36="",TRUE)</formula>
    </cfRule>
  </conditionalFormatting>
  <conditionalFormatting sqref="D49:E49">
    <cfRule type="expression" dxfId="216" priority="202" stopIfTrue="1">
      <formula>IF($B$49="",TRUE)</formula>
    </cfRule>
    <cfRule type="expression" dxfId="215" priority="203" stopIfTrue="1">
      <formula>IF(AND(OR($D$37="Yes",$D$37=""),$D$49=""),1,0)</formula>
    </cfRule>
    <cfRule type="expression" dxfId="214" priority="204" stopIfTrue="1">
      <formula>IF($P$37="",TRUE)</formula>
    </cfRule>
  </conditionalFormatting>
  <conditionalFormatting sqref="D50:E50">
    <cfRule type="expression" dxfId="213" priority="199" stopIfTrue="1">
      <formula>IF($B$50="",TRUE)</formula>
    </cfRule>
    <cfRule type="expression" dxfId="212" priority="200" stopIfTrue="1">
      <formula>IF(AND(OR($D$38="Yes",$D$38=""),$D$50=""),1,0)</formula>
    </cfRule>
    <cfRule type="expression" dxfId="211" priority="201" stopIfTrue="1">
      <formula>IF($P$38="",TRUE)</formula>
    </cfRule>
  </conditionalFormatting>
  <conditionalFormatting sqref="D51:E51">
    <cfRule type="expression" dxfId="210" priority="196" stopIfTrue="1">
      <formula>IF($B$51="",TRUE)</formula>
    </cfRule>
    <cfRule type="expression" dxfId="209" priority="197" stopIfTrue="1">
      <formula>IF(AND(OR($D$39="Yes",$D$39=""),$D$51=""),1,0)</formula>
    </cfRule>
    <cfRule type="expression" dxfId="208" priority="198" stopIfTrue="1">
      <formula>IF($P$39="",TRUE)</formula>
    </cfRule>
  </conditionalFormatting>
  <conditionalFormatting sqref="D54:E54">
    <cfRule type="expression" dxfId="207" priority="126" stopIfTrue="1">
      <formula>IF($B$54="",TRUE)</formula>
    </cfRule>
    <cfRule type="expression" dxfId="206" priority="127" stopIfTrue="1">
      <formula>IF($P$54="",TRUE)</formula>
    </cfRule>
    <cfRule type="expression" dxfId="205" priority="128" stopIfTrue="1">
      <formula>IF(AND(OR($D$42="Yes",$D$42=""),$D$54=""),1,0)</formula>
    </cfRule>
  </conditionalFormatting>
  <conditionalFormatting sqref="D55:E55">
    <cfRule type="expression" dxfId="204" priority="183" stopIfTrue="1">
      <formula>IF($B$55="",TRUE)</formula>
    </cfRule>
    <cfRule type="expression" dxfId="203" priority="184" stopIfTrue="1">
      <formula>IF($P$55="",TRUE)</formula>
    </cfRule>
    <cfRule type="expression" dxfId="202" priority="185" stopIfTrue="1">
      <formula>IF(AND(OR($D$43="Yes",$D$43=""),$D$55=""),1,0)</formula>
    </cfRule>
  </conditionalFormatting>
  <conditionalFormatting sqref="D56:E56">
    <cfRule type="expression" dxfId="201" priority="129" stopIfTrue="1">
      <formula>IF($B$56="",TRUE)</formula>
    </cfRule>
    <cfRule type="expression" dxfId="200" priority="181" stopIfTrue="1">
      <formula>IF($P$56="",TRUE)</formula>
    </cfRule>
    <cfRule type="expression" dxfId="199" priority="182" stopIfTrue="1">
      <formula>IF(AND(OR($D$44="Yes",$D$44=""),$D$56=""),1,0)</formula>
    </cfRule>
  </conditionalFormatting>
  <conditionalFormatting sqref="D57:E57">
    <cfRule type="expression" dxfId="198" priority="178" stopIfTrue="1">
      <formula>IF($B$57="",TRUE)</formula>
    </cfRule>
    <cfRule type="expression" dxfId="197" priority="179" stopIfTrue="1">
      <formula>IF($P$57="",TRUE)</formula>
    </cfRule>
    <cfRule type="expression" dxfId="196" priority="180" stopIfTrue="1">
      <formula>IF(AND(OR($D$45="Yes",$D$45=""),$D$57=""),1,0)</formula>
    </cfRule>
  </conditionalFormatting>
  <conditionalFormatting sqref="D58:E58">
    <cfRule type="expression" dxfId="195" priority="175" stopIfTrue="1">
      <formula>IF($B$58="",TRUE)</formula>
    </cfRule>
    <cfRule type="expression" dxfId="194" priority="176" stopIfTrue="1">
      <formula>IF($P$58="",TRUE)</formula>
    </cfRule>
    <cfRule type="expression" dxfId="193" priority="177" stopIfTrue="1">
      <formula>IF(AND(OR($D$46="Yes",$D$46=""),$D$58=""),1,0)</formula>
    </cfRule>
  </conditionalFormatting>
  <conditionalFormatting sqref="D59:E59">
    <cfRule type="expression" dxfId="192" priority="172" stopIfTrue="1">
      <formula>IF($B$59="",TRUE)</formula>
    </cfRule>
    <cfRule type="expression" dxfId="191" priority="173" stopIfTrue="1">
      <formula>IF($P$59="",TRUE)</formula>
    </cfRule>
    <cfRule type="expression" dxfId="190" priority="174" stopIfTrue="1">
      <formula>IF(AND(OR($D$47="Yes",$D$47=""),$D$59=""),1,0)</formula>
    </cfRule>
  </conditionalFormatting>
  <conditionalFormatting sqref="D60:E60">
    <cfRule type="expression" dxfId="189" priority="169" stopIfTrue="1">
      <formula>IF($B$60="",TRUE)</formula>
    </cfRule>
    <cfRule type="expression" dxfId="188" priority="170" stopIfTrue="1">
      <formula>IF($P$60="",TRUE)</formula>
    </cfRule>
    <cfRule type="expression" dxfId="187" priority="171" stopIfTrue="1">
      <formula>IF(AND(OR($D$48="Yes",$D$48=""),$D$60=""),1,0)</formula>
    </cfRule>
  </conditionalFormatting>
  <conditionalFormatting sqref="D61:E61">
    <cfRule type="expression" dxfId="186" priority="166" stopIfTrue="1">
      <formula>IF($B$61="",TRUE)</formula>
    </cfRule>
    <cfRule type="expression" dxfId="185" priority="167" stopIfTrue="1">
      <formula>IF($P$61="",TRUE)</formula>
    </cfRule>
    <cfRule type="expression" dxfId="184" priority="168" stopIfTrue="1">
      <formula>IF(AND(OR($D$49="Yes",$D$49=""),$D$61=""),1,0)</formula>
    </cfRule>
  </conditionalFormatting>
  <conditionalFormatting sqref="D62:E62">
    <cfRule type="expression" dxfId="183" priority="163" stopIfTrue="1">
      <formula>IF($B$62="",TRUE)</formula>
    </cfRule>
    <cfRule type="expression" dxfId="182" priority="164" stopIfTrue="1">
      <formula>IF($P$62="",TRUE)</formula>
    </cfRule>
    <cfRule type="expression" dxfId="181" priority="165" stopIfTrue="1">
      <formula>IF(AND(OR($D$50="Yes",$D$50=""),$D$62=""),1,0)</formula>
    </cfRule>
  </conditionalFormatting>
  <conditionalFormatting sqref="D63:E63">
    <cfRule type="expression" dxfId="180" priority="160" stopIfTrue="1">
      <formula>IF($B$63="",TRUE)</formula>
    </cfRule>
    <cfRule type="expression" dxfId="179" priority="161" stopIfTrue="1">
      <formula>IF($P$63="",TRUE)</formula>
    </cfRule>
    <cfRule type="expression" dxfId="178" priority="162" stopIfTrue="1">
      <formula>IF(AND(OR($D$51="Yes",$D$51=""),$D$63=""),1,0)</formula>
    </cfRule>
  </conditionalFormatting>
  <conditionalFormatting sqref="D66:E66">
    <cfRule type="expression" dxfId="177" priority="96" stopIfTrue="1">
      <formula>IF($B$54="",TRUE)</formula>
    </cfRule>
    <cfRule type="expression" dxfId="176" priority="97" stopIfTrue="1">
      <formula>IF($P$54="",TRUE)</formula>
    </cfRule>
    <cfRule type="expression" dxfId="175" priority="98" stopIfTrue="1">
      <formula>IF(AND(OR($D$42="Yes",$D$42=""),$D$66=""),1,0)</formula>
    </cfRule>
  </conditionalFormatting>
  <conditionalFormatting sqref="D67:E67">
    <cfRule type="expression" dxfId="174" priority="123" stopIfTrue="1">
      <formula>IF($B$55="",TRUE)</formula>
    </cfRule>
    <cfRule type="expression" dxfId="173" priority="124" stopIfTrue="1">
      <formula>IF($P$55="",TRUE)</formula>
    </cfRule>
    <cfRule type="expression" dxfId="172" priority="125" stopIfTrue="1">
      <formula>IF(AND(OR($D$43="Yes",$D$43=""),$D$67=""),1,0)</formula>
    </cfRule>
  </conditionalFormatting>
  <conditionalFormatting sqref="D68:E68">
    <cfRule type="expression" dxfId="171" priority="99" stopIfTrue="1">
      <formula>IF($B$56="",TRUE)</formula>
    </cfRule>
    <cfRule type="expression" dxfId="170" priority="121" stopIfTrue="1">
      <formula>IF($P$56="",TRUE)</formula>
    </cfRule>
    <cfRule type="expression" dxfId="169" priority="122" stopIfTrue="1">
      <formula>IF(AND(OR($D$44="Yes",$D$44=""),$D$68=""),1,0)</formula>
    </cfRule>
  </conditionalFormatting>
  <conditionalFormatting sqref="D69:E69">
    <cfRule type="expression" dxfId="168" priority="118" stopIfTrue="1">
      <formula>IF($B$57="",TRUE)</formula>
    </cfRule>
    <cfRule type="expression" dxfId="167" priority="119" stopIfTrue="1">
      <formula>IF($P$57="",TRUE)</formula>
    </cfRule>
    <cfRule type="expression" dxfId="166" priority="120" stopIfTrue="1">
      <formula>IF(AND(OR($D$45="Yes",$D$45=""),$D$69=""),1,0)</formula>
    </cfRule>
  </conditionalFormatting>
  <conditionalFormatting sqref="D70:E70">
    <cfRule type="expression" dxfId="165" priority="115" stopIfTrue="1">
      <formula>IF($B$58="",TRUE)</formula>
    </cfRule>
    <cfRule type="expression" dxfId="164" priority="116" stopIfTrue="1">
      <formula>IF($P$58="",TRUE)</formula>
    </cfRule>
    <cfRule type="expression" dxfId="163" priority="117" stopIfTrue="1">
      <formula>IF(AND(OR($D$46="Yes",$D$46=""),$D$70=""),1,0)</formula>
    </cfRule>
  </conditionalFormatting>
  <conditionalFormatting sqref="D71:E71">
    <cfRule type="expression" dxfId="162" priority="112" stopIfTrue="1">
      <formula>IF($B$59="",TRUE)</formula>
    </cfRule>
    <cfRule type="expression" dxfId="161" priority="113" stopIfTrue="1">
      <formula>IF($P$59="",TRUE)</formula>
    </cfRule>
    <cfRule type="expression" dxfId="160" priority="114" stopIfTrue="1">
      <formula>IF(AND(OR($D$47="Yes",$D$47=""),$D$71=""),1,0)</formula>
    </cfRule>
  </conditionalFormatting>
  <conditionalFormatting sqref="D72:E72">
    <cfRule type="expression" dxfId="159" priority="109" stopIfTrue="1">
      <formula>IF($B$60="",TRUE)</formula>
    </cfRule>
    <cfRule type="expression" dxfId="158" priority="110" stopIfTrue="1">
      <formula>IF($P$60="",TRUE)</formula>
    </cfRule>
    <cfRule type="expression" dxfId="157" priority="111" stopIfTrue="1">
      <formula>IF(AND(OR($D$48="Yes",$D$48=""),$D$72=""),1,0)</formula>
    </cfRule>
  </conditionalFormatting>
  <conditionalFormatting sqref="D73:E73">
    <cfRule type="expression" dxfId="156" priority="106" stopIfTrue="1">
      <formula>IF($B$61="",TRUE)</formula>
    </cfRule>
    <cfRule type="expression" dxfId="155" priority="107" stopIfTrue="1">
      <formula>IF($P$61="",TRUE)</formula>
    </cfRule>
    <cfRule type="expression" dxfId="154" priority="108" stopIfTrue="1">
      <formula>IF(AND(OR($D$49="Yes",$D$49=""),$D$73=""),1,0)</formula>
    </cfRule>
  </conditionalFormatting>
  <conditionalFormatting sqref="D74:E74">
    <cfRule type="expression" dxfId="153" priority="103" stopIfTrue="1">
      <formula>IF($B$62="",TRUE)</formula>
    </cfRule>
    <cfRule type="expression" dxfId="152" priority="104" stopIfTrue="1">
      <formula>IF($P$62="",TRUE)</formula>
    </cfRule>
    <cfRule type="expression" dxfId="151" priority="105" stopIfTrue="1">
      <formula>IF(AND(OR($D$50="Yes",$D$50=""),$D$74=""),1,0)</formula>
    </cfRule>
  </conditionalFormatting>
  <conditionalFormatting sqref="D75:E75">
    <cfRule type="expression" dxfId="150" priority="100" stopIfTrue="1">
      <formula>IF($B$63="",TRUE)</formula>
    </cfRule>
    <cfRule type="expression" dxfId="149" priority="101" stopIfTrue="1">
      <formula>IF($P$63="",TRUE)</formula>
    </cfRule>
    <cfRule type="expression" dxfId="148" priority="102" stopIfTrue="1">
      <formula>IF(AND(OR($D$51="Yes",$D$51=""),$D$75=""),1,0)</formula>
    </cfRule>
  </conditionalFormatting>
  <conditionalFormatting sqref="D78:E78">
    <cfRule type="expression" dxfId="147" priority="66" stopIfTrue="1">
      <formula>IF($B$54="",TRUE)</formula>
    </cfRule>
    <cfRule type="expression" dxfId="146" priority="67" stopIfTrue="1">
      <formula>IF($P$54="",TRUE)</formula>
    </cfRule>
    <cfRule type="expression" dxfId="145" priority="68" stopIfTrue="1">
      <formula>IF(AND(OR($D$42="Yes",$D$42=""),$D$78=""),1,0)</formula>
    </cfRule>
  </conditionalFormatting>
  <conditionalFormatting sqref="D79:E79">
    <cfRule type="expression" dxfId="144" priority="93" stopIfTrue="1">
      <formula>IF($B$55="",TRUE)</formula>
    </cfRule>
    <cfRule type="expression" dxfId="143" priority="94" stopIfTrue="1">
      <formula>IF($P$55="",TRUE)</formula>
    </cfRule>
    <cfRule type="expression" dxfId="142" priority="95" stopIfTrue="1">
      <formula>IF(AND(OR($D$43="Yes",$D$43=""),$D$79=""),1,0)</formula>
    </cfRule>
  </conditionalFormatting>
  <conditionalFormatting sqref="D80:E80">
    <cfRule type="expression" dxfId="141" priority="69" stopIfTrue="1">
      <formula>IF($B$56="",TRUE)</formula>
    </cfRule>
    <cfRule type="expression" dxfId="140" priority="91" stopIfTrue="1">
      <formula>IF($P$56="",TRUE)</formula>
    </cfRule>
    <cfRule type="expression" dxfId="139" priority="92" stopIfTrue="1">
      <formula>IF(AND(OR($D$44="Yes",$D$44=""),$D$80=""),1,0)</formula>
    </cfRule>
  </conditionalFormatting>
  <conditionalFormatting sqref="D81:E81">
    <cfRule type="expression" dxfId="138" priority="88" stopIfTrue="1">
      <formula>IF($B$57="",TRUE)</formula>
    </cfRule>
    <cfRule type="expression" dxfId="137" priority="89" stopIfTrue="1">
      <formula>IF($P$57="",TRUE)</formula>
    </cfRule>
    <cfRule type="expression" dxfId="136" priority="90" stopIfTrue="1">
      <formula>IF(AND(OR($D$45="Yes",$D$45=""),$D$81=""),1,0)</formula>
    </cfRule>
  </conditionalFormatting>
  <conditionalFormatting sqref="D82:E82">
    <cfRule type="expression" dxfId="135" priority="85" stopIfTrue="1">
      <formula>IF($B$58="",TRUE)</formula>
    </cfRule>
    <cfRule type="expression" dxfId="134" priority="86" stopIfTrue="1">
      <formula>IF($P$58="",TRUE)</formula>
    </cfRule>
    <cfRule type="expression" dxfId="133" priority="87" stopIfTrue="1">
      <formula>IF(AND(OR($D$46="Yes",$D$46=""),$D$82=""),1,0)</formula>
    </cfRule>
  </conditionalFormatting>
  <conditionalFormatting sqref="D83:E83">
    <cfRule type="expression" dxfId="132" priority="82" stopIfTrue="1">
      <formula>IF($B$59="",TRUE)</formula>
    </cfRule>
    <cfRule type="expression" dxfId="131" priority="83" stopIfTrue="1">
      <formula>IF($P$59="",TRUE)</formula>
    </cfRule>
    <cfRule type="expression" dxfId="130" priority="84" stopIfTrue="1">
      <formula>IF(AND(OR($D$47="Yes",$D$47=""),$D$83=""),1,0)</formula>
    </cfRule>
  </conditionalFormatting>
  <conditionalFormatting sqref="D84:E84">
    <cfRule type="expression" dxfId="129" priority="79" stopIfTrue="1">
      <formula>IF($B$60="",TRUE)</formula>
    </cfRule>
    <cfRule type="expression" dxfId="128" priority="80" stopIfTrue="1">
      <formula>IF($P$60="",TRUE)</formula>
    </cfRule>
    <cfRule type="expression" dxfId="127" priority="81" stopIfTrue="1">
      <formula>IF(AND(OR($D$48="Yes",$D$48=""),$D$84=""),1,0)</formula>
    </cfRule>
  </conditionalFormatting>
  <conditionalFormatting sqref="D85:E85">
    <cfRule type="expression" dxfId="126" priority="76" stopIfTrue="1">
      <formula>IF($B$61="",TRUE)</formula>
    </cfRule>
    <cfRule type="expression" dxfId="125" priority="77" stopIfTrue="1">
      <formula>IF($P$61="",TRUE)</formula>
    </cfRule>
    <cfRule type="expression" dxfId="124" priority="78" stopIfTrue="1">
      <formula>IF(AND(OR($D$49="Yes",$D$49=""),$D$85=""),1,0)</formula>
    </cfRule>
  </conditionalFormatting>
  <conditionalFormatting sqref="D86:E86">
    <cfRule type="expression" dxfId="123" priority="73" stopIfTrue="1">
      <formula>IF($B$62="",TRUE)</formula>
    </cfRule>
    <cfRule type="expression" dxfId="122" priority="74" stopIfTrue="1">
      <formula>IF($P$62="",TRUE)</formula>
    </cfRule>
    <cfRule type="expression" dxfId="121" priority="75" stopIfTrue="1">
      <formula>IF(AND(OR($D$50="Yes",$D$50=""),$D$86=""),1,0)</formula>
    </cfRule>
  </conditionalFormatting>
  <conditionalFormatting sqref="D87:E87">
    <cfRule type="expression" dxfId="120" priority="70" stopIfTrue="1">
      <formula>IF($B$63="",TRUE)</formula>
    </cfRule>
    <cfRule type="expression" dxfId="119" priority="71" stopIfTrue="1">
      <formula>IF($P$63="",TRUE)</formula>
    </cfRule>
    <cfRule type="expression" dxfId="118" priority="72" stopIfTrue="1">
      <formula>IF(AND(OR($D$51="Yes",$D$51=""),$D$87=""),1,0)</formula>
    </cfRule>
  </conditionalFormatting>
  <conditionalFormatting sqref="D90:E90">
    <cfRule type="expression" dxfId="117" priority="36" stopIfTrue="1">
      <formula>IF($B$54="",TRUE)</formula>
    </cfRule>
    <cfRule type="expression" dxfId="116" priority="37" stopIfTrue="1">
      <formula>IF($P$54="",TRUE)</formula>
    </cfRule>
    <cfRule type="expression" dxfId="115" priority="38" stopIfTrue="1">
      <formula>IF(AND(OR($D$42="Yes",$D$42=""),$D$90=""),1,0)</formula>
    </cfRule>
  </conditionalFormatting>
  <conditionalFormatting sqref="D91:E91">
    <cfRule type="expression" dxfId="114" priority="63" stopIfTrue="1">
      <formula>IF($B$55="",TRUE)</formula>
    </cfRule>
    <cfRule type="expression" dxfId="113" priority="64" stopIfTrue="1">
      <formula>IF($P$55="",TRUE)</formula>
    </cfRule>
    <cfRule type="expression" dxfId="112" priority="65" stopIfTrue="1">
      <formula>IF(AND(OR($D$43="Yes",$D$43=""),$D$91=""),1,0)</formula>
    </cfRule>
  </conditionalFormatting>
  <conditionalFormatting sqref="D92:E92">
    <cfRule type="expression" dxfId="111" priority="39" stopIfTrue="1">
      <formula>IF($B$56="",TRUE)</formula>
    </cfRule>
    <cfRule type="expression" dxfId="110" priority="61" stopIfTrue="1">
      <formula>IF($P$56="",TRUE)</formula>
    </cfRule>
    <cfRule type="expression" dxfId="109" priority="62" stopIfTrue="1">
      <formula>IF(AND(OR($D$44="Yes",$D$44=""),$D$92=""),1,0)</formula>
    </cfRule>
  </conditionalFormatting>
  <conditionalFormatting sqref="D93:E93">
    <cfRule type="expression" dxfId="108" priority="58" stopIfTrue="1">
      <formula>IF($B$57="",TRUE)</formula>
    </cfRule>
    <cfRule type="expression" dxfId="107" priority="59" stopIfTrue="1">
      <formula>IF($P$57="",TRUE)</formula>
    </cfRule>
    <cfRule type="expression" dxfId="106" priority="60" stopIfTrue="1">
      <formula>IF(AND(OR($D$45="Yes",$D$45=""),$D$93=""),1,0)</formula>
    </cfRule>
  </conditionalFormatting>
  <conditionalFormatting sqref="D94:E94">
    <cfRule type="expression" dxfId="105" priority="55" stopIfTrue="1">
      <formula>IF($B$58="",TRUE)</formula>
    </cfRule>
    <cfRule type="expression" dxfId="104" priority="56" stopIfTrue="1">
      <formula>IF($P$58="",TRUE)</formula>
    </cfRule>
    <cfRule type="expression" dxfId="103" priority="57" stopIfTrue="1">
      <formula>IF(AND(OR($D$46="Yes",$D$46=""),$D$94=""),1,0)</formula>
    </cfRule>
  </conditionalFormatting>
  <conditionalFormatting sqref="D95:E95">
    <cfRule type="expression" dxfId="102" priority="52" stopIfTrue="1">
      <formula>IF($B$59="",TRUE)</formula>
    </cfRule>
    <cfRule type="expression" dxfId="101" priority="53" stopIfTrue="1">
      <formula>IF($P$59="",TRUE)</formula>
    </cfRule>
    <cfRule type="expression" dxfId="100" priority="54" stopIfTrue="1">
      <formula>IF(AND(OR($D$47="Yes",$D$47=""),$D$95=""),1,0)</formula>
    </cfRule>
  </conditionalFormatting>
  <conditionalFormatting sqref="D96:E96">
    <cfRule type="expression" dxfId="99" priority="49" stopIfTrue="1">
      <formula>IF($B$60="",TRUE)</formula>
    </cfRule>
    <cfRule type="expression" dxfId="98" priority="50" stopIfTrue="1">
      <formula>IF($P$60="",TRUE)</formula>
    </cfRule>
    <cfRule type="expression" dxfId="97" priority="51" stopIfTrue="1">
      <formula>IF(AND(OR($D$48="Yes",$D$48=""),$D$96=""),1,0)</formula>
    </cfRule>
  </conditionalFormatting>
  <conditionalFormatting sqref="D97:E97">
    <cfRule type="expression" dxfId="96" priority="46" stopIfTrue="1">
      <formula>IF($B$61="",TRUE)</formula>
    </cfRule>
    <cfRule type="expression" dxfId="95" priority="47" stopIfTrue="1">
      <formula>IF($P$61="",TRUE)</formula>
    </cfRule>
    <cfRule type="expression" dxfId="94" priority="48" stopIfTrue="1">
      <formula>IF(AND(OR($D$49="Yes",$D$49=""),$D$97=""),1,0)</formula>
    </cfRule>
  </conditionalFormatting>
  <conditionalFormatting sqref="D98:E98">
    <cfRule type="expression" dxfId="93" priority="43" stopIfTrue="1">
      <formula>IF($B$62="",TRUE)</formula>
    </cfRule>
    <cfRule type="expression" dxfId="92" priority="44" stopIfTrue="1">
      <formula>IF($P$62="",TRUE)</formula>
    </cfRule>
    <cfRule type="expression" dxfId="91" priority="45" stopIfTrue="1">
      <formula>IF(AND(OR($D$50="Yes",$D$50=""),$D$98=""),1,0)</formula>
    </cfRule>
  </conditionalFormatting>
  <conditionalFormatting sqref="D99:E99">
    <cfRule type="expression" dxfId="90" priority="40" stopIfTrue="1">
      <formula>IF($B$63="",TRUE)</formula>
    </cfRule>
    <cfRule type="expression" dxfId="89" priority="41" stopIfTrue="1">
      <formula>IF($P$63="",TRUE)</formula>
    </cfRule>
    <cfRule type="expression" dxfId="88" priority="42" stopIfTrue="1">
      <formula>IF(AND(OR($D$51="Yes",$D$51=""),$D$99=""),1,0)</formula>
    </cfRule>
  </conditionalFormatting>
  <conditionalFormatting sqref="D102:E102">
    <cfRule type="expression" dxfId="87" priority="6" stopIfTrue="1">
      <formula>IF($B$54="",TRUE)</formula>
    </cfRule>
    <cfRule type="expression" dxfId="86" priority="7" stopIfTrue="1">
      <formula>IF($P$54="",TRUE)</formula>
    </cfRule>
    <cfRule type="expression" dxfId="85" priority="8" stopIfTrue="1">
      <formula>IF(AND(OR($D$42="Yes",$D$42=""),$D$102=""),1,0)</formula>
    </cfRule>
  </conditionalFormatting>
  <conditionalFormatting sqref="D103:E103">
    <cfRule type="expression" dxfId="84" priority="33" stopIfTrue="1">
      <formula>IF($B$55="",TRUE)</formula>
    </cfRule>
    <cfRule type="expression" dxfId="83" priority="34" stopIfTrue="1">
      <formula>IF($P$55="",TRUE)</formula>
    </cfRule>
    <cfRule type="expression" dxfId="82" priority="35" stopIfTrue="1">
      <formula>IF(AND(OR($D$43="Yes",$D$43=""),$D$103=""),1,0)</formula>
    </cfRule>
  </conditionalFormatting>
  <conditionalFormatting sqref="D104:E104">
    <cfRule type="expression" dxfId="81" priority="9" stopIfTrue="1">
      <formula>IF($B$56="",TRUE)</formula>
    </cfRule>
    <cfRule type="expression" dxfId="80" priority="31" stopIfTrue="1">
      <formula>IF($P$56="",TRUE)</formula>
    </cfRule>
    <cfRule type="expression" dxfId="79" priority="32" stopIfTrue="1">
      <formula>IF(AND(OR($D$44="Yes",$D$44=""),$D$104=""),1,0)</formula>
    </cfRule>
  </conditionalFormatting>
  <conditionalFormatting sqref="D105:E105">
    <cfRule type="expression" dxfId="78" priority="28" stopIfTrue="1">
      <formula>IF($B$57="",TRUE)</formula>
    </cfRule>
    <cfRule type="expression" dxfId="77" priority="29" stopIfTrue="1">
      <formula>IF($P$57="",TRUE)</formula>
    </cfRule>
    <cfRule type="expression" dxfId="76" priority="30" stopIfTrue="1">
      <formula>IF(AND(OR($D$45="Yes",$D$45=""),$D$105=""),1,0)</formula>
    </cfRule>
  </conditionalFormatting>
  <conditionalFormatting sqref="D106:E106">
    <cfRule type="expression" dxfId="75" priority="25" stopIfTrue="1">
      <formula>IF($B$58="",TRUE)</formula>
    </cfRule>
    <cfRule type="expression" dxfId="74" priority="26" stopIfTrue="1">
      <formula>IF($P$58="",TRUE)</formula>
    </cfRule>
    <cfRule type="expression" dxfId="73" priority="27" stopIfTrue="1">
      <formula>IF(AND(OR($D$46="Yes",$D$46=""),$D$106=""),1,0)</formula>
    </cfRule>
  </conditionalFormatting>
  <conditionalFormatting sqref="D107:E107">
    <cfRule type="expression" dxfId="72" priority="22" stopIfTrue="1">
      <formula>IF($B$59="",TRUE)</formula>
    </cfRule>
    <cfRule type="expression" dxfId="71" priority="23" stopIfTrue="1">
      <formula>IF($P$59="",TRUE)</formula>
    </cfRule>
    <cfRule type="expression" dxfId="70" priority="24" stopIfTrue="1">
      <formula>IF(AND(OR($D$47="Yes",$D$47=""),$D$107=""),1,0)</formula>
    </cfRule>
  </conditionalFormatting>
  <conditionalFormatting sqref="D108:E108">
    <cfRule type="expression" dxfId="69" priority="19" stopIfTrue="1">
      <formula>IF($B$60="",TRUE)</formula>
    </cfRule>
    <cfRule type="expression" dxfId="68" priority="20" stopIfTrue="1">
      <formula>IF($P$60="",TRUE)</formula>
    </cfRule>
    <cfRule type="expression" dxfId="67" priority="21" stopIfTrue="1">
      <formula>IF(AND(OR($D$48="Yes",$D$48=""),$D$108=""),1,0)</formula>
    </cfRule>
  </conditionalFormatting>
  <conditionalFormatting sqref="D109:E109">
    <cfRule type="expression" dxfId="66" priority="16" stopIfTrue="1">
      <formula>IF($B$61="",TRUE)</formula>
    </cfRule>
    <cfRule type="expression" dxfId="65" priority="17" stopIfTrue="1">
      <formula>IF($P$61="",TRUE)</formula>
    </cfRule>
    <cfRule type="expression" dxfId="64" priority="18" stopIfTrue="1">
      <formula>IF(AND(OR($D$49="Yes",$D$49=""),$D$109=""),1,0)</formula>
    </cfRule>
  </conditionalFormatting>
  <conditionalFormatting sqref="D110:E110">
    <cfRule type="expression" dxfId="63" priority="13" stopIfTrue="1">
      <formula>IF($B$62="",TRUE)</formula>
    </cfRule>
    <cfRule type="expression" dxfId="62" priority="14" stopIfTrue="1">
      <formula>IF($P$62="",TRUE)</formula>
    </cfRule>
    <cfRule type="expression" dxfId="61" priority="15" stopIfTrue="1">
      <formula>IF(AND(OR($D$50="Yes",$D$50=""),$D$110=""),1,0)</formula>
    </cfRule>
  </conditionalFormatting>
  <conditionalFormatting sqref="D111:E111">
    <cfRule type="expression" dxfId="60" priority="10" stopIfTrue="1">
      <formula>IF($B$63="",TRUE)</formula>
    </cfRule>
    <cfRule type="expression" dxfId="59" priority="11" stopIfTrue="1">
      <formula>IF($P$63="",TRUE)</formula>
    </cfRule>
    <cfRule type="expression" dxfId="58" priority="12" stopIfTrue="1">
      <formula>IF(AND(OR($D$51="Yes",$D$51=""),$D$111=""),1,0)</formula>
    </cfRule>
  </conditionalFormatting>
  <conditionalFormatting sqref="D115:E115 D117:E117 D131:E131 D133:E133 D135:E135 D137:E137">
    <cfRule type="expression" dxfId="57" priority="313" stopIfTrue="1">
      <formula>AND(OR($D$30="No",$D$30="Unknown",$D$30="Not applicable for this declaration"),OR($D$31="No",$D$31="Unknown",$D$31="Not applicable for this declaration"))</formula>
    </cfRule>
    <cfRule type="expression" dxfId="56" priority="314" stopIfTrue="1">
      <formula>IF(D115="",TRUE)</formula>
    </cfRule>
  </conditionalFormatting>
  <conditionalFormatting sqref="D120:E120">
    <cfRule type="expression" dxfId="55" priority="157" stopIfTrue="1">
      <formula>IF($B$54="",TRUE)</formula>
    </cfRule>
    <cfRule type="expression" dxfId="54" priority="158" stopIfTrue="1">
      <formula>IF($P$54="",TRUE)</formula>
    </cfRule>
    <cfRule type="expression" dxfId="53" priority="159" stopIfTrue="1">
      <formula>IF(AND(OR($D$42="Yes",$D$42=""),$D$120=""),1,0)</formula>
    </cfRule>
  </conditionalFormatting>
  <conditionalFormatting sqref="D121:E121">
    <cfRule type="expression" dxfId="52" priority="154" stopIfTrue="1">
      <formula>IF($B$55="",TRUE)</formula>
    </cfRule>
    <cfRule type="expression" dxfId="51" priority="155" stopIfTrue="1">
      <formula>IF($P$55="",TRUE)</formula>
    </cfRule>
    <cfRule type="expression" dxfId="50" priority="156" stopIfTrue="1">
      <formula>IF(AND(OR($D$43="Yes",$D$43=""),$D$121=""),1,0)</formula>
    </cfRule>
  </conditionalFormatting>
  <conditionalFormatting sqref="D122:E122">
    <cfRule type="expression" dxfId="49" priority="151" stopIfTrue="1">
      <formula>IF($B$56="",TRUE)</formula>
    </cfRule>
    <cfRule type="expression" dxfId="48" priority="152" stopIfTrue="1">
      <formula>IF($P$56="",TRUE)</formula>
    </cfRule>
    <cfRule type="expression" dxfId="47" priority="153" stopIfTrue="1">
      <formula>IF(AND(OR($D$44="Yes",$D$44=""),$D$122=""),1,0)</formula>
    </cfRule>
  </conditionalFormatting>
  <conditionalFormatting sqref="D123:E123">
    <cfRule type="expression" dxfId="46" priority="148" stopIfTrue="1">
      <formula>IF($B$57="",TRUE)</formula>
    </cfRule>
    <cfRule type="expression" dxfId="45" priority="149" stopIfTrue="1">
      <formula>IF($P$57="",TRUE)</formula>
    </cfRule>
    <cfRule type="expression" dxfId="44" priority="150" stopIfTrue="1">
      <formula>IF(AND(OR($D$45="Yes",$D$45=""),$D$123=""),1,0)</formula>
    </cfRule>
  </conditionalFormatting>
  <conditionalFormatting sqref="D124:E124">
    <cfRule type="expression" dxfId="43" priority="145" stopIfTrue="1">
      <formula>IF($B$58="",TRUE)</formula>
    </cfRule>
    <cfRule type="expression" dxfId="42" priority="146" stopIfTrue="1">
      <formula>IF($P$58="",TRUE)</formula>
    </cfRule>
    <cfRule type="expression" dxfId="41" priority="147" stopIfTrue="1">
      <formula>IF(AND(OR($D$46="Yes",$D$46=""),$D$124=""),1,0)</formula>
    </cfRule>
  </conditionalFormatting>
  <conditionalFormatting sqref="D125:E125">
    <cfRule type="expression" dxfId="40" priority="142" stopIfTrue="1">
      <formula>IF($B$59="",TRUE)</formula>
    </cfRule>
    <cfRule type="expression" dxfId="39" priority="143" stopIfTrue="1">
      <formula>IF($P$59="",TRUE)</formula>
    </cfRule>
    <cfRule type="expression" dxfId="38" priority="144" stopIfTrue="1">
      <formula>IF(AND(OR($D$47="Yes",$D$47=""),$D$125=""),1,0)</formula>
    </cfRule>
  </conditionalFormatting>
  <conditionalFormatting sqref="D126:E126">
    <cfRule type="expression" dxfId="37" priority="139" stopIfTrue="1">
      <formula>IF($B$60="",TRUE)</formula>
    </cfRule>
    <cfRule type="expression" dxfId="36" priority="140" stopIfTrue="1">
      <formula>IF($P$60="",TRUE)</formula>
    </cfRule>
    <cfRule type="expression" dxfId="35" priority="141" stopIfTrue="1">
      <formula>IF(AND(OR($D$48="Yes",$D$48=""),$D$126=""),1,0)</formula>
    </cfRule>
  </conditionalFormatting>
  <conditionalFormatting sqref="D127:E127">
    <cfRule type="expression" dxfId="34" priority="136" stopIfTrue="1">
      <formula>IF($B$61="",TRUE)</formula>
    </cfRule>
    <cfRule type="expression" dxfId="33" priority="137" stopIfTrue="1">
      <formula>IF($P$61="",TRUE)</formula>
    </cfRule>
    <cfRule type="expression" dxfId="32" priority="138" stopIfTrue="1">
      <formula>IF(AND(OR($D$49="Yes",$D$49=""),$D$127=""),1,0)</formula>
    </cfRule>
  </conditionalFormatting>
  <conditionalFormatting sqref="D128:E128">
    <cfRule type="expression" dxfId="31" priority="133" stopIfTrue="1">
      <formula>IF($B$62="",TRUE)</formula>
    </cfRule>
    <cfRule type="expression" dxfId="30" priority="134" stopIfTrue="1">
      <formula>IF($P$62="",TRUE)</formula>
    </cfRule>
    <cfRule type="expression" dxfId="29" priority="135" stopIfTrue="1">
      <formula>IF(AND(OR($D$50="Yes",$D$50=""),$D$128=""),1,0)</formula>
    </cfRule>
  </conditionalFormatting>
  <conditionalFormatting sqref="D129:E129">
    <cfRule type="expression" dxfId="28" priority="130" stopIfTrue="1">
      <formula>IF($B$63="",TRUE)</formula>
    </cfRule>
    <cfRule type="expression" dxfId="27" priority="131" stopIfTrue="1">
      <formula>IF($P$63="",TRUE)</formula>
    </cfRule>
    <cfRule type="expression" dxfId="26" priority="132" stopIfTrue="1">
      <formula>IF(AND(OR($D$51="Yes",$D$51=""),$D$129=""),1,0)</formula>
    </cfRule>
  </conditionalFormatting>
  <conditionalFormatting sqref="D9:G9">
    <cfRule type="expression" dxfId="25" priority="466" stopIfTrue="1">
      <formula>IF($D$9="",TRUE)</formula>
    </cfRule>
  </conditionalFormatting>
  <conditionalFormatting sqref="D8:J8">
    <cfRule type="expression" dxfId="24" priority="465" stopIfTrue="1">
      <formula>IF($D$8="",TRUE)</formula>
    </cfRule>
  </conditionalFormatting>
  <conditionalFormatting sqref="D10:J10">
    <cfRule type="expression" dxfId="23" priority="370" stopIfTrue="1">
      <formula>IF($D$9=$Q$9,TRUE)</formula>
    </cfRule>
    <cfRule type="expression" dxfId="22" priority="480" stopIfTrue="1">
      <formula>IF(AND($D$10="",$D$9=$R$9),TRUE)</formula>
    </cfRule>
  </conditionalFormatting>
  <conditionalFormatting sqref="G117:J117">
    <cfRule type="expression" dxfId="21" priority="318">
      <formula>IF(AND($D$117="Yes",$G$117=""),TRUE)</formula>
    </cfRule>
  </conditionalFormatting>
  <conditionalFormatting sqref="G133:J133">
    <cfRule type="expression" dxfId="20" priority="320" stopIfTrue="1">
      <formula>IF(AND($D$133="Yes, using other format (describe)",$G$133=""),TRUE)</formula>
    </cfRule>
  </conditionalFormatting>
  <conditionalFormatting sqref="G135:J135">
    <cfRule type="expression" dxfId="19" priority="317">
      <formula>IF(AND($D$135="Yes, using other format (describe)",$G$135=""),TRUE)</formula>
    </cfRule>
  </conditionalFormatting>
  <conditionalFormatting sqref="D20:J20">
    <cfRule type="expression" dxfId="18" priority="2" stopIfTrue="1">
      <formula>IF($D$16="",TRUE)</formula>
    </cfRule>
  </conditionalFormatting>
  <conditionalFormatting sqref="D21:J21">
    <cfRule type="expression" dxfId="17" priority="3" stopIfTrue="1">
      <formula>IF($D$17="",TRUE)</formula>
    </cfRule>
  </conditionalFormatting>
  <conditionalFormatting sqref="D22:J22">
    <cfRule type="expression" dxfId="16" priority="4" stopIfTrue="1">
      <formula>IF($D$18="",TRUE)</formula>
    </cfRule>
  </conditionalFormatting>
  <conditionalFormatting sqref="D24:J24">
    <cfRule type="expression" dxfId="15" priority="1" stopIfTrue="1">
      <formula>IF($D$20="",TRUE)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4" r:id="rId1" xr:uid="{916971F1-A879-40B6-AE53-7C84E28906A9}"/>
    <hyperlink ref="G117" r:id="rId2" xr:uid="{1708DFC8-E91E-4690-8F41-776171F080F7}"/>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3"/>
  <sheetViews>
    <sheetView showGridLines="0" showZeros="0" topLeftCell="A2" zoomScale="70" zoomScaleNormal="70" workbookViewId="0">
      <pane ySplit="3" topLeftCell="A5" activePane="bottomLeft" state="frozen"/>
      <selection activeCell="B24" sqref="B24:J24"/>
      <selection pane="bottomLeft" activeCell="H9" sqref="H9"/>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UM ZU BEGINNEN:</v>
      </c>
      <c r="C2" s="142"/>
      <c r="D2" s="142"/>
      <c r="E2" s="142"/>
      <c r="F2" s="161"/>
      <c r="G2" s="161"/>
      <c r="H2" s="161"/>
      <c r="I2" s="284"/>
      <c r="J2" s="464" t="str">
        <f ca="1">OFFSET(L!$C$1,MATCH("Smelter List"&amp;ADDRESS(ROW(),COLUMN(),4),L!$A:$A,0)-1,SL,,)</f>
        <v>Link zur "RMAP Conformant Smelter"- Liste</v>
      </c>
      <c r="K2" s="465"/>
      <c r="L2" s="465"/>
      <c r="M2" s="465"/>
      <c r="N2" s="465"/>
      <c r="O2" s="465"/>
      <c r="P2" s="162"/>
      <c r="Q2" s="163"/>
      <c r="R2" s="164"/>
      <c r="S2" s="164"/>
      <c r="T2" s="164"/>
      <c r="AB2" s="312"/>
      <c r="AH2" s="130" t="s">
        <v>25</v>
      </c>
    </row>
    <row r="3" spans="1:34" s="16" customFormat="1" ht="249.6" customHeight="1">
      <c r="A3" s="202"/>
      <c r="B3" s="466"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66"/>
      <c r="D3" s="466"/>
      <c r="E3" s="466"/>
      <c r="F3" s="165"/>
      <c r="G3" s="467" t="str">
        <f ca="1">OFFSET(L!$C$1,MATCH("General"&amp;"Cpy",L!$A:$A,0)-1,SL,,)</f>
        <v>© 2025 Responsible Minerals Initiative. All rights reserved.</v>
      </c>
      <c r="H3" s="468"/>
      <c r="I3" s="469"/>
      <c r="J3" s="116"/>
      <c r="K3" s="117"/>
      <c r="M3" s="166"/>
      <c r="N3" s="166"/>
      <c r="O3" s="90"/>
      <c r="P3" s="90"/>
      <c r="Q3" s="191" t="s">
        <v>19343</v>
      </c>
      <c r="R3" s="128"/>
      <c r="S3" s="128"/>
      <c r="T3" s="128"/>
      <c r="W3" s="139"/>
      <c r="X3" s="139"/>
      <c r="Y3" s="139"/>
      <c r="Z3" s="139"/>
      <c r="AB3" s="312"/>
      <c r="AH3" s="130" t="s">
        <v>22</v>
      </c>
    </row>
    <row r="4" spans="1:34" s="140" customFormat="1" ht="81.75" customHeight="1">
      <c r="A4" s="203" t="str">
        <f ca="1">OFFSET(L!$C$1,MATCH("Smelter List"&amp;ADDRESS(ROW(),COLUMN(),4),L!$A:$A,0)-1,SL,,)</f>
        <v xml:space="preserve">Eingabespalte Schmelzhüttenidentifizierungsnummer </v>
      </c>
      <c r="B4" s="128" t="str">
        <f ca="1">OFFSET(L!$C$1,MATCH("Smelter List"&amp;ADDRESS(ROW(),COLUMN(),4),L!$A:$A,0)-1,SL,,)</f>
        <v>Metall (*)</v>
      </c>
      <c r="C4" s="128" t="str">
        <f ca="1">OFFSET(L!$C$1,MATCH("Smelter List"&amp;ADDRESS(ROW(),COLUMN(),4),L!$A:$A,0)-1,SL,,)</f>
        <v>Schmelzhüttensuche (*)</v>
      </c>
      <c r="D4" s="128" t="str">
        <f ca="1">OFFSET(L!$C$1,MATCH("Smelter List"&amp;ADDRESS(ROW(),COLUMN(),4),L!$A:$A,0)-1,SL,,)</f>
        <v>Schmelzhüttenname (*)</v>
      </c>
      <c r="E4" s="128" t="str">
        <f ca="1">OFFSET(L!$C$1,MATCH("Smelter List"&amp;ADDRESS(ROW(),COLUMN(),4),L!$A:$A,0)-1,SL,,)</f>
        <v>Schmelzhütten: Land (*)</v>
      </c>
      <c r="F4" s="128" t="str">
        <f ca="1">OFFSET(L!$C$1,MATCH("Smelter List"&amp;ADDRESS(ROW(),COLUMN(),4),L!$A:$A,0)-1,SL,,)</f>
        <v>Schmelzhütte Identifizierung</v>
      </c>
      <c r="G4" s="128" t="str">
        <f ca="1">OFFSET(L!$C$1,MATCH("Smelter List"&amp;ADDRESS(ROW(),COLUMN(),4),L!$A:$A,0)-1,SL,,)</f>
        <v>Quelle der Schmelzhütte Id-Nummer</v>
      </c>
      <c r="H4" s="129" t="str">
        <f ca="1">OFFSET(L!$C$1,MATCH("Smelter List"&amp;ADDRESS(ROW(),COLUMN(),4),L!$A:$A,0)-1,SL,,)</f>
        <v>Schmelzhütten: Straße</v>
      </c>
      <c r="I4" s="129" t="str">
        <f ca="1">OFFSET(L!$C$1,MATCH("Smelter List"&amp;ADDRESS(ROW(),COLUMN(),4),L!$A:$A,0)-1,SL,,)</f>
        <v>Schmelzhütten: Stadt</v>
      </c>
      <c r="J4" s="129" t="str">
        <f ca="1">OFFSET(L!$C$1,MATCH("Smelter List"&amp;ADDRESS(ROW(),COLUMN(),4),L!$A:$A,0)-1,SL,,)</f>
        <v>Schmelzhütten: Bundesland/Provinz</v>
      </c>
      <c r="K4" s="129" t="str">
        <f ca="1">OFFSET(L!$C$1,MATCH("Smelter List"&amp;ADDRESS(ROW(),COLUMN(),4),L!$A:$A,0)-1,SL,,)</f>
        <v xml:space="preserve">Schmelzhütten-Ansprechpartner: Name </v>
      </c>
      <c r="L4" s="129" t="str">
        <f ca="1">OFFSET(L!$C$1,MATCH("Smelter List"&amp;ADDRESS(ROW(),COLUMN(),4),L!$A:$A,0)-1,SL,,)</f>
        <v>Schmelzhütten-Ansprechpartner: E-mail</v>
      </c>
      <c r="M4" s="129" t="str">
        <f ca="1">OFFSET(L!$C$1,MATCH("Smelter List"&amp;ADDRESS(ROW(),COLUMN(),4),L!$A:$A,0)-1,SL,,)</f>
        <v>Vorgeschlagenen nächsten Schritte</v>
      </c>
      <c r="N4" s="129" t="str">
        <f ca="1">OFFSET(L!$C$1,MATCH("Smelter List"&amp;ADDRESS(ROW(),COLUMN(),4),L!$A:$A,0)-1,SL,,)</f>
        <v>Name der Mine(n) oder falls aus Recycling oder Schrott, tragen Sie "recycled" oder "Schrott" ein</v>
      </c>
      <c r="O4" s="129" t="str">
        <f ca="1">OFFSET(L!$C$1,MATCH("Smelter List"&amp;ADDRESS(ROW(),COLUMN(),4),L!$A:$A,0)-1,SL,,)</f>
        <v>Standort (Land) von Minen, falls aus Recycling oder Schrott gekauft, geben Sie "recycled" oder "Schrott" ein</v>
      </c>
      <c r="P4" s="129" t="str">
        <f ca="1">OFFSET(L!$C$1,MATCH("Smelter List"&amp;ADDRESS(ROW(),COLUMN(),4),L!$A:$A,0)-1,SL,,)</f>
        <v>Stammen 100% der Ausgangsstoffe der Schmelzhütte aus Recycling oder Schrott?</v>
      </c>
      <c r="Q4" s="130" t="str">
        <f ca="1">OFFSET(L!$C$1,MATCH("Smelter List"&amp;ADDRESS(ROW(),COLUMN(),4),L!$A:$A,0)-1,SL,,)</f>
        <v>Kommentare</v>
      </c>
      <c r="R4" s="128" t="s">
        <v>42</v>
      </c>
      <c r="S4" s="128" t="s">
        <v>43</v>
      </c>
      <c r="T4" s="128" t="s">
        <v>44</v>
      </c>
      <c r="U4" s="167"/>
      <c r="W4" s="140" t="s">
        <v>45</v>
      </c>
      <c r="X4" s="140" t="s">
        <v>46</v>
      </c>
      <c r="AB4" s="313"/>
      <c r="AH4" s="130" t="s">
        <v>26</v>
      </c>
    </row>
    <row r="5" spans="1:34" s="170" customFormat="1" ht="63.75">
      <c r="A5" s="198" t="s">
        <v>18899</v>
      </c>
      <c r="B5" s="304" t="s">
        <v>18642</v>
      </c>
      <c r="C5" s="152" t="s">
        <v>217</v>
      </c>
      <c r="D5" s="149"/>
      <c r="E5" s="149" t="str">
        <f ca="1">IF(ISERROR($V5),"",OFFSET('Smelter Look-up'!$D$4,$V5-4,0)&amp;"")</f>
        <v>AUSTRALIA</v>
      </c>
      <c r="F5" s="149" t="str">
        <f ca="1">IF(ISERROR($V5),"",OFFSET('Smelter Look-up'!$E$4,$V5-4,0))</f>
        <v>CID003928</v>
      </c>
      <c r="G5" s="149" t="str">
        <f ca="1">IF(C5=$X$4,"Enter smelter details",IF(ISERROR($V5),"",OFFSET('Smelter Look-up'!$F$4,$V5-4,0)))</f>
        <v>RMI</v>
      </c>
      <c r="H5" s="206">
        <f ca="1">IF(ISERROR($V5),"",OFFSET('Smelter Look-up'!$G$4,$V5-4,0))</f>
        <v>0</v>
      </c>
      <c r="I5" s="207" t="str">
        <f ca="1">IF(ISERROR($V5),"",OFFSET('Smelter Look-up'!$H$4,$V5-4,0))</f>
        <v>Perth</v>
      </c>
      <c r="J5" s="207" t="str">
        <f ca="1">IF(ISERROR($V5),"",OFFSET('Smelter Look-up'!$I$4,$V5-4,0))</f>
        <v>Western Australia</v>
      </c>
      <c r="K5" s="150"/>
      <c r="L5" s="150"/>
      <c r="M5" s="150"/>
      <c r="N5" s="150"/>
      <c r="O5" s="150"/>
      <c r="P5" s="209"/>
      <c r="Q5" s="151"/>
      <c r="R5" s="149" t="str">
        <f ca="1">IF(ISERROR($V5),"",OFFSET('Smelter Look-up'!$C$4,$V5-4,0)&amp;"")</f>
        <v>Murrin Murrin Nickel Cobalt Plant</v>
      </c>
      <c r="S5" s="155" t="str">
        <f t="shared" ref="S5:S10" ca="1" si="0">IF(B5="","",IF(ISERROR(MATCH($E5,CL,0)),"Unknown",INDIRECT("'C'!$A$"&amp;MATCH($E5,CL,0)+1)))</f>
        <v>AU</v>
      </c>
      <c r="T5" s="155" t="str">
        <f ca="1">IF(B5="","",IF(ISERROR(MATCH($J5,SorP!$B$1:$B$6226,0)),"",INDIRECT("'SorP'!$A$"&amp;MATCH($S5&amp;$J5,SorP!C:C,0))))</f>
        <v>AU-WA</v>
      </c>
      <c r="U5" s="168"/>
      <c r="V5" s="169">
        <f>IF(C5="",NA(),MATCH($B5&amp;$C5,'Smelter Look-up'!$J:$J,0))</f>
        <v>409</v>
      </c>
      <c r="X5" s="170">
        <f t="shared" ref="X5:X10" ca="1" si="1">IF(AND(C5="Smelter not listed",OR(LEN(D5)=0,LEN(E5)=0)),1,0)</f>
        <v>0</v>
      </c>
      <c r="AB5" s="314" t="str">
        <f t="shared" ref="AB5:AB10" si="2">IF(C5="","",B5)</f>
        <v>Nickel</v>
      </c>
    </row>
    <row r="6" spans="1:34" s="170" customFormat="1" ht="51">
      <c r="A6" s="198" t="s">
        <v>19256</v>
      </c>
      <c r="B6" s="304" t="s">
        <v>18642</v>
      </c>
      <c r="C6" s="152" t="s">
        <v>100</v>
      </c>
      <c r="D6" s="149"/>
      <c r="E6" s="149" t="str">
        <f ca="1">IF(ISERROR($V6),"",OFFSET('Smelter Look-up'!$D$4,$V6-4,0)&amp;"")</f>
        <v>FINLAND</v>
      </c>
      <c r="F6" s="149" t="str">
        <f ca="1">IF(ISERROR($V6),"",OFFSET('Smelter Look-up'!$E$4,$V6-4,0))</f>
        <v>CID005250</v>
      </c>
      <c r="G6" s="149" t="str">
        <f ca="1">IF(C6=$X$4,"Enter smelter details",IF(ISERROR($V6),"",OFFSET('Smelter Look-up'!$F$4,$V6-4,0)))</f>
        <v>RMI</v>
      </c>
      <c r="H6" s="206">
        <f ca="1">IF(ISERROR($V6),"",OFFSET('Smelter Look-up'!$G$4,$V6-4,0))</f>
        <v>0</v>
      </c>
      <c r="I6" s="207" t="str">
        <f ca="1">IF(ISERROR($V6),"",OFFSET('Smelter Look-up'!$H$4,$V6-4,0))</f>
        <v>Kokkola</v>
      </c>
      <c r="J6" s="207" t="str">
        <f ca="1">IF(ISERROR($V6),"",OFFSET('Smelter Look-up'!$I$4,$V6-4,0))</f>
        <v>Mellersta Österbotten</v>
      </c>
      <c r="K6" s="150"/>
      <c r="L6" s="150"/>
      <c r="M6" s="150"/>
      <c r="N6" s="150"/>
      <c r="O6" s="150"/>
      <c r="P6" s="209"/>
      <c r="Q6" s="151"/>
      <c r="R6" s="149" t="str">
        <f ca="1">IF(ISERROR($V6),"",OFFSET('Smelter Look-up'!$C$4,$V6-4,0)&amp;"")</f>
        <v>Umicore Finland Oy</v>
      </c>
      <c r="S6" s="155" t="str">
        <f t="shared" ca="1" si="0"/>
        <v>FI</v>
      </c>
      <c r="T6" s="155" t="str">
        <f ca="1">IF(B6="","",IF(ISERROR(MATCH($J6,SorP!$B$1:$B$6226,0)),"",INDIRECT("'SorP'!$A$"&amp;MATCH($S6&amp;$J6,SorP!C:C,0))))</f>
        <v>FI-07</v>
      </c>
      <c r="U6" s="168"/>
      <c r="V6" s="169">
        <f>IF(C6="",NA(),MATCH($B6&amp;$C6,'Smelter Look-up'!$J:$J,0))</f>
        <v>433</v>
      </c>
      <c r="X6" s="170">
        <f t="shared" ca="1" si="1"/>
        <v>0</v>
      </c>
      <c r="AB6" s="314" t="str">
        <f t="shared" si="2"/>
        <v>Nickel</v>
      </c>
    </row>
    <row r="7" spans="1:34" s="170" customFormat="1" ht="20.25">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25">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25">
      <c r="A9" s="199"/>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25">
      <c r="A11" s="198"/>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ref="S11:S61" ca="1" si="3">IF(B11="","",IF(ISERROR(MATCH($E11,CL,0)),"Unknown",INDIRECT("'C'!$A$"&amp;MATCH($E11,CL,0)+1)))</f>
        <v/>
      </c>
      <c r="T11" s="155" t="str">
        <f ca="1">IF(B11="","",IF(ISERROR(MATCH($J11,SorP!$B$1:$B$6226,0)),"",INDIRECT("'SorP'!$A$"&amp;MATCH($S11&amp;$J11,SorP!C:C,0))))</f>
        <v/>
      </c>
      <c r="U11" s="168"/>
      <c r="V11" s="169" t="e">
        <f>IF(C11="",NA(),MATCH($B11&amp;$C11,'Smelter Look-up'!$J:$J,0))</f>
        <v>#N/A</v>
      </c>
      <c r="X11" s="170">
        <f t="shared" ref="X11:X60" ca="1" si="4">IF(AND(C11="Smelter not listed",OR(LEN(D11)=0,LEN(E11)=0)),1,0)</f>
        <v>0</v>
      </c>
      <c r="AB11" s="314" t="str">
        <f t="shared" ref="AB11:AB67" si="5">IF(C11="","",B11)</f>
        <v/>
      </c>
    </row>
    <row r="12" spans="1:34" s="170" customFormat="1" ht="20.25">
      <c r="A12" s="199"/>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3"/>
        <v/>
      </c>
      <c r="T12" s="155" t="str">
        <f ca="1">IF(B12="","",IF(ISERROR(MATCH($J12,SorP!$B$1:$B$6226,0)),"",INDIRECT("'SorP'!$A$"&amp;MATCH($S12&amp;$J12,SorP!C:C,0))))</f>
        <v/>
      </c>
      <c r="U12" s="168"/>
      <c r="V12" s="169" t="e">
        <f>IF(C12="",NA(),MATCH($B12&amp;$C12,'Smelter Look-up'!$J:$J,0))</f>
        <v>#N/A</v>
      </c>
      <c r="X12" s="170">
        <f t="shared" ca="1" si="4"/>
        <v>0</v>
      </c>
      <c r="AB12" s="314" t="str">
        <f t="shared" si="5"/>
        <v/>
      </c>
    </row>
    <row r="13" spans="1:34" s="170" customFormat="1" ht="20.25">
      <c r="A13" s="199"/>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ca="1" si="3"/>
        <v/>
      </c>
      <c r="T13" s="155" t="str">
        <f ca="1">IF(B13="","",IF(ISERROR(MATCH($J13,SorP!$B$1:$B$6226,0)),"",INDIRECT("'SorP'!$A$"&amp;MATCH($S13&amp;$J13,SorP!C:C,0))))</f>
        <v/>
      </c>
      <c r="U13" s="168"/>
      <c r="V13" s="169" t="e">
        <f>IF(C13="",NA(),MATCH($B13&amp;$C13,'Smelter Look-up'!$J:$J,0))</f>
        <v>#N/A</v>
      </c>
      <c r="X13" s="170">
        <f t="shared" ca="1" si="4"/>
        <v>0</v>
      </c>
      <c r="AB13" s="314" t="str">
        <f t="shared" si="5"/>
        <v/>
      </c>
    </row>
    <row r="14" spans="1:34" s="170" customFormat="1" ht="20.25">
      <c r="A14" s="198"/>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8"/>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9"/>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8"/>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55"/>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c r="C24" s="152"/>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c r="C25" s="152"/>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c r="C26" s="152"/>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ref="X61:X124" ca="1" si="6">IF(AND(C61="Smelter not listed",OR(LEN(D61)=0,LEN(E61)=0)),1,0)</f>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ref="S62:S125" ca="1" si="7">IF(B62="","",IF(ISERROR(MATCH($E62,CL,0)),"Unknown",INDIRECT("'C'!$A$"&amp;MATCH($E62,CL,0)+1)))</f>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ref="AB68:AB131" si="8">IF(C68="","",B68)</f>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ref="X125:X188" ca="1" si="9">IF(AND(C125="Smelter not listed",OR(LEN(D125)=0,LEN(E125)=0)),1,0)</f>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ref="S126:S189" ca="1" si="10">IF(B126="","",IF(ISERROR(MATCH($E126,CL,0)),"Unknown",INDIRECT("'C'!$A$"&amp;MATCH($E126,CL,0)+1)))</f>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ref="AB132:AB195" si="11">IF(C132="","",B132)</f>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ref="X189:X252" ca="1" si="12">IF(AND(C189="Smelter not listed",OR(LEN(D189)=0,LEN(E189)=0)),1,0)</f>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ref="S190:S253" ca="1" si="13">IF(B190="","",IF(ISERROR(MATCH($E190,CL,0)),"Unknown",INDIRECT("'C'!$A$"&amp;MATCH($E190,CL,0)+1)))</f>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ref="AB196:AB259" si="14">IF(C196="","",B196)</f>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ref="X253:X316" ca="1" si="15">IF(AND(C253="Smelter not listed",OR(LEN(D253)=0,LEN(E253)=0)),1,0)</f>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ref="S254:S317" ca="1" si="16">IF(B254="","",IF(ISERROR(MATCH($E254,CL,0)),"Unknown",INDIRECT("'C'!$A$"&amp;MATCH($E254,CL,0)+1)))</f>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ref="AB260:AB323" si="17">IF(C260="","",B260)</f>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ref="X317:X380" ca="1" si="18">IF(AND(C317="Smelter not listed",OR(LEN(D317)=0,LEN(E317)=0)),1,0)</f>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ref="S318:S381" ca="1" si="19">IF(B318="","",IF(ISERROR(MATCH($E318,CL,0)),"Unknown",INDIRECT("'C'!$A$"&amp;MATCH($E318,CL,0)+1)))</f>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ref="AB324:AB387" si="20">IF(C324="","",B324)</f>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ref="X381:X444" ca="1" si="21">IF(AND(C381="Smelter not listed",OR(LEN(D381)=0,LEN(E381)=0)),1,0)</f>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ref="S382:S445" ca="1" si="22">IF(B382="","",IF(ISERROR(MATCH($E382,CL,0)),"Unknown",INDIRECT("'C'!$A$"&amp;MATCH($E382,CL,0)+1)))</f>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ref="AB388:AB451" si="23">IF(C388="","",B388)</f>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ref="X445:X508" ca="1" si="24">IF(AND(C445="Smelter not listed",OR(LEN(D445)=0,LEN(E445)=0)),1,0)</f>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ref="S446:S509" ca="1" si="25">IF(B446="","",IF(ISERROR(MATCH($E446,CL,0)),"Unknown",INDIRECT("'C'!$A$"&amp;MATCH($E446,CL,0)+1)))</f>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ref="AB452:AB515" si="26">IF(C452="","",B452)</f>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ref="X509:X572" ca="1" si="27">IF(AND(C509="Smelter not listed",OR(LEN(D509)=0,LEN(E509)=0)),1,0)</f>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ref="S510:S573" ca="1" si="28">IF(B510="","",IF(ISERROR(MATCH($E510,CL,0)),"Unknown",INDIRECT("'C'!$A$"&amp;MATCH($E510,CL,0)+1)))</f>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ref="AB516:AB579" si="29">IF(C516="","",B516)</f>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ref="X573:X636" ca="1" si="30">IF(AND(C573="Smelter not listed",OR(LEN(D573)=0,LEN(E573)=0)),1,0)</f>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ref="S574:S637" ca="1" si="31">IF(B574="","",IF(ISERROR(MATCH($E574,CL,0)),"Unknown",INDIRECT("'C'!$A$"&amp;MATCH($E574,CL,0)+1)))</f>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ref="AB580:AB643" si="32">IF(C580="","",B580)</f>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ref="X637:X700" ca="1" si="33">IF(AND(C637="Smelter not listed",OR(LEN(D637)=0,LEN(E637)=0)),1,0)</f>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ref="S638:S701" ca="1" si="34">IF(B638="","",IF(ISERROR(MATCH($E638,CL,0)),"Unknown",INDIRECT("'C'!$A$"&amp;MATCH($E638,CL,0)+1)))</f>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ref="AB644:AB707" si="35">IF(C644="","",B644)</f>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ref="X701:X764" ca="1" si="36">IF(AND(C701="Smelter not listed",OR(LEN(D701)=0,LEN(E701)=0)),1,0)</f>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ref="S702:S765" ca="1" si="37">IF(B702="","",IF(ISERROR(MATCH($E702,CL,0)),"Unknown",INDIRECT("'C'!$A$"&amp;MATCH($E702,CL,0)+1)))</f>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ref="AB708:AB771" si="38">IF(C708="","",B708)</f>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ref="X765:X828" ca="1" si="39">IF(AND(C765="Smelter not listed",OR(LEN(D765)=0,LEN(E765)=0)),1,0)</f>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ref="S766:S829" ca="1" si="40">IF(B766="","",IF(ISERROR(MATCH($E766,CL,0)),"Unknown",INDIRECT("'C'!$A$"&amp;MATCH($E766,CL,0)+1)))</f>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ref="AB772:AB835" si="41">IF(C772="","",B772)</f>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ref="X829:X892" ca="1" si="42">IF(AND(C829="Smelter not listed",OR(LEN(D829)=0,LEN(E829)=0)),1,0)</f>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ref="S830:S893" ca="1" si="43">IF(B830="","",IF(ISERROR(MATCH($E830,CL,0)),"Unknown",INDIRECT("'C'!$A$"&amp;MATCH($E830,CL,0)+1)))</f>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ref="AB836:AB899" si="44">IF(C836="","",B836)</f>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ref="X893:X956" ca="1" si="45">IF(AND(C893="Smelter not listed",OR(LEN(D893)=0,LEN(E893)=0)),1,0)</f>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ref="S894:S957" ca="1" si="46">IF(B894="","",IF(ISERROR(MATCH($E894,CL,0)),"Unknown",INDIRECT("'C'!$A$"&amp;MATCH($E894,CL,0)+1)))</f>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ref="AB900:AB963" si="47">IF(C900="","",B900)</f>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ref="X957:X1020" ca="1" si="48">IF(AND(C957="Smelter not listed",OR(LEN(D957)=0,LEN(E957)=0)),1,0)</f>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ref="S958:S1021" ca="1" si="49">IF(B958="","",IF(ISERROR(MATCH($E958,CL,0)),"Unknown",INDIRECT("'C'!$A$"&amp;MATCH($E958,CL,0)+1)))</f>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ref="AB964:AB1027" si="50">IF(C964="","",B964)</f>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ref="X1021:X1084" ca="1" si="51">IF(AND(C1021="Smelter not listed",OR(LEN(D1021)=0,LEN(E1021)=0)),1,0)</f>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ref="S1022:S1085" ca="1" si="52">IF(B1022="","",IF(ISERROR(MATCH($E1022,CL,0)),"Unknown",INDIRECT("'C'!$A$"&amp;MATCH($E1022,CL,0)+1)))</f>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ref="AB1028:AB1091" si="53">IF(C1028="","",B1028)</f>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ref="X1085:X1148" ca="1" si="54">IF(AND(C1085="Smelter not listed",OR(LEN(D1085)=0,LEN(E1085)=0)),1,0)</f>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ref="S1086:S1149" ca="1" si="55">IF(B1086="","",IF(ISERROR(MATCH($E1086,CL,0)),"Unknown",INDIRECT("'C'!$A$"&amp;MATCH($E1086,CL,0)+1)))</f>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ref="AB1092:AB1155" si="56">IF(C1092="","",B1092)</f>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ref="X1149:X1212" ca="1" si="57">IF(AND(C1149="Smelter not listed",OR(LEN(D1149)=0,LEN(E1149)=0)),1,0)</f>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ref="S1150:S1213" ca="1" si="58">IF(B1150="","",IF(ISERROR(MATCH($E1150,CL,0)),"Unknown",INDIRECT("'C'!$A$"&amp;MATCH($E1150,CL,0)+1)))</f>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ref="AB1156:AB1219" si="59">IF(C1156="","",B1156)</f>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ref="X1213:X1276" ca="1" si="60">IF(AND(C1213="Smelter not listed",OR(LEN(D1213)=0,LEN(E1213)=0)),1,0)</f>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ref="S1214:S1277" ca="1" si="61">IF(B1214="","",IF(ISERROR(MATCH($E1214,CL,0)),"Unknown",INDIRECT("'C'!$A$"&amp;MATCH($E1214,CL,0)+1)))</f>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ref="AB1220:AB1283" si="62">IF(C1220="","",B1220)</f>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ref="X1277:X1340" ca="1" si="63">IF(AND(C1277="Smelter not listed",OR(LEN(D1277)=0,LEN(E1277)=0)),1,0)</f>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ref="S1278:S1341" ca="1" si="64">IF(B1278="","",IF(ISERROR(MATCH($E1278,CL,0)),"Unknown",INDIRECT("'C'!$A$"&amp;MATCH($E1278,CL,0)+1)))</f>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ref="AB1284:AB1347" si="65">IF(C1284="","",B1284)</f>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ref="X1341:X1404" ca="1" si="66">IF(AND(C1341="Smelter not listed",OR(LEN(D1341)=0,LEN(E1341)=0)),1,0)</f>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ref="S1342:S1405" ca="1" si="67">IF(B1342="","",IF(ISERROR(MATCH($E1342,CL,0)),"Unknown",INDIRECT("'C'!$A$"&amp;MATCH($E1342,CL,0)+1)))</f>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ref="AB1348:AB1411" si="68">IF(C1348="","",B1348)</f>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ref="X1405:X1468" ca="1" si="69">IF(AND(C1405="Smelter not listed",OR(LEN(D1405)=0,LEN(E1405)=0)),1,0)</f>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ref="S1406:S1469" ca="1" si="70">IF(B1406="","",IF(ISERROR(MATCH($E1406,CL,0)),"Unknown",INDIRECT("'C'!$A$"&amp;MATCH($E1406,CL,0)+1)))</f>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ref="AB1412:AB1475" si="71">IF(C1412="","",B1412)</f>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ref="X1469:X1532" ca="1" si="72">IF(AND(C1469="Smelter not listed",OR(LEN(D1469)=0,LEN(E1469)=0)),1,0)</f>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ref="S1470:S1533" ca="1" si="73">IF(B1470="","",IF(ISERROR(MATCH($E1470,CL,0)),"Unknown",INDIRECT("'C'!$A$"&amp;MATCH($E1470,CL,0)+1)))</f>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ref="AB1476:AB1539" si="74">IF(C1476="","",B1476)</f>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ref="X1533:X1596" ca="1" si="75">IF(AND(C1533="Smelter not listed",OR(LEN(D1533)=0,LEN(E1533)=0)),1,0)</f>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ref="S1534:S1597" ca="1" si="76">IF(B1534="","",IF(ISERROR(MATCH($E1534,CL,0)),"Unknown",INDIRECT("'C'!$A$"&amp;MATCH($E1534,CL,0)+1)))</f>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ref="AB1540:AB1603" si="77">IF(C1540="","",B1540)</f>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ref="X1597:X1660" ca="1" si="78">IF(AND(C1597="Smelter not listed",OR(LEN(D1597)=0,LEN(E1597)=0)),1,0)</f>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ref="S1598:S1661" ca="1" si="79">IF(B1598="","",IF(ISERROR(MATCH($E1598,CL,0)),"Unknown",INDIRECT("'C'!$A$"&amp;MATCH($E1598,CL,0)+1)))</f>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ref="AB1604:AB1667" si="80">IF(C1604="","",B1604)</f>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ref="X1661:X1724" ca="1" si="81">IF(AND(C1661="Smelter not listed",OR(LEN(D1661)=0,LEN(E1661)=0)),1,0)</f>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ref="S1662:S1725" ca="1" si="82">IF(B1662="","",IF(ISERROR(MATCH($E1662,CL,0)),"Unknown",INDIRECT("'C'!$A$"&amp;MATCH($E1662,CL,0)+1)))</f>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ref="AB1668:AB1731" si="83">IF(C1668="","",B1668)</f>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ref="X1725:X1788" ca="1" si="84">IF(AND(C1725="Smelter not listed",OR(LEN(D1725)=0,LEN(E1725)=0)),1,0)</f>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ref="S1726:S1789" ca="1" si="85">IF(B1726="","",IF(ISERROR(MATCH($E1726,CL,0)),"Unknown",INDIRECT("'C'!$A$"&amp;MATCH($E1726,CL,0)+1)))</f>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ref="AB1732:AB1795" si="86">IF(C1732="","",B1732)</f>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ref="X1789:X1852" ca="1" si="87">IF(AND(C1789="Smelter not listed",OR(LEN(D1789)=0,LEN(E1789)=0)),1,0)</f>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ref="S1790:S1853" ca="1" si="88">IF(B1790="","",IF(ISERROR(MATCH($E1790,CL,0)),"Unknown",INDIRECT("'C'!$A$"&amp;MATCH($E1790,CL,0)+1)))</f>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ref="AB1796:AB1859" si="89">IF(C1796="","",B1796)</f>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ref="X1853:X1916" ca="1" si="90">IF(AND(C1853="Smelter not listed",OR(LEN(D1853)=0,LEN(E1853)=0)),1,0)</f>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ref="S1854:S1917" ca="1" si="91">IF(B1854="","",IF(ISERROR(MATCH($E1854,CL,0)),"Unknown",INDIRECT("'C'!$A$"&amp;MATCH($E1854,CL,0)+1)))</f>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ref="AB1860:AB1923" si="92">IF(C1860="","",B1860)</f>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ref="X1917:X1980" ca="1" si="93">IF(AND(C1917="Smelter not listed",OR(LEN(D1917)=0,LEN(E1917)=0)),1,0)</f>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ref="S1918:S1981" ca="1" si="94">IF(B1918="","",IF(ISERROR(MATCH($E1918,CL,0)),"Unknown",INDIRECT("'C'!$A$"&amp;MATCH($E1918,CL,0)+1)))</f>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ref="AB1924:AB1987" si="95">IF(C1924="","",B1924)</f>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ref="X1981:X2044" ca="1" si="96">IF(AND(C1981="Smelter not listed",OR(LEN(D1981)=0,LEN(E1981)=0)),1,0)</f>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ref="S1982:S2045" ca="1" si="97">IF(B1982="","",IF(ISERROR(MATCH($E1982,CL,0)),"Unknown",INDIRECT("'C'!$A$"&amp;MATCH($E1982,CL,0)+1)))</f>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ref="AB1988:AB2051" si="98">IF(C1988="","",B1988)</f>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ref="X2045:X2108" ca="1" si="99">IF(AND(C2045="Smelter not listed",OR(LEN(D2045)=0,LEN(E2045)=0)),1,0)</f>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ref="S2046:S2109" ca="1" si="100">IF(B2046="","",IF(ISERROR(MATCH($E2046,CL,0)),"Unknown",INDIRECT("'C'!$A$"&amp;MATCH($E2046,CL,0)+1)))</f>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ref="AB2052:AB2115" si="101">IF(C2052="","",B2052)</f>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ref="X2109:X2172" ca="1" si="102">IF(AND(C2109="Smelter not listed",OR(LEN(D2109)=0,LEN(E2109)=0)),1,0)</f>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ref="S2110:S2173" ca="1" si="103">IF(B2110="","",IF(ISERROR(MATCH($E2110,CL,0)),"Unknown",INDIRECT("'C'!$A$"&amp;MATCH($E2110,CL,0)+1)))</f>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ref="AB2116:AB2179" si="104">IF(C2116="","",B2116)</f>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ref="X2173:X2236" ca="1" si="105">IF(AND(C2173="Smelter not listed",OR(LEN(D2173)=0,LEN(E2173)=0)),1,0)</f>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ref="S2174:S2237" ca="1" si="106">IF(B2174="","",IF(ISERROR(MATCH($E2174,CL,0)),"Unknown",INDIRECT("'C'!$A$"&amp;MATCH($E2174,CL,0)+1)))</f>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ref="AB2180:AB2243" si="107">IF(C2180="","",B2180)</f>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ref="X2237:X2300" ca="1" si="108">IF(AND(C2237="Smelter not listed",OR(LEN(D2237)=0,LEN(E2237)=0)),1,0)</f>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ref="S2238:S2301" ca="1" si="109">IF(B2238="","",IF(ISERROR(MATCH($E2238,CL,0)),"Unknown",INDIRECT("'C'!$A$"&amp;MATCH($E2238,CL,0)+1)))</f>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ref="AB2244:AB2307" si="110">IF(C2244="","",B2244)</f>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ref="X2301:X2364" ca="1" si="111">IF(AND(C2301="Smelter not listed",OR(LEN(D2301)=0,LEN(E2301)=0)),1,0)</f>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ref="S2302:S2365" ca="1" si="112">IF(B2302="","",IF(ISERROR(MATCH($E2302,CL,0)),"Unknown",INDIRECT("'C'!$A$"&amp;MATCH($E2302,CL,0)+1)))</f>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ref="AB2308:AB2371" si="113">IF(C2308="","",B2308)</f>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ref="X2365:X2428" ca="1" si="114">IF(AND(C2365="Smelter not listed",OR(LEN(D2365)=0,LEN(E2365)=0)),1,0)</f>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ref="S2366:S2429" ca="1" si="115">IF(B2366="","",IF(ISERROR(MATCH($E2366,CL,0)),"Unknown",INDIRECT("'C'!$A$"&amp;MATCH($E2366,CL,0)+1)))</f>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ref="AB2372:AB2435" si="116">IF(C2372="","",B2372)</f>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ref="X2429:X2492" ca="1" si="117">IF(AND(C2429="Smelter not listed",OR(LEN(D2429)=0,LEN(E2429)=0)),1,0)</f>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ref="S2430:S2495" ca="1" si="118">IF(B2430="","",IF(ISERROR(MATCH($E2430,CL,0)),"Unknown",INDIRECT("'C'!$A$"&amp;MATCH($E2430,CL,0)+1)))</f>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ref="AB2436:AB2502" si="119">IF(C2436="","",B2436)</f>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35"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35"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35"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ref="X2493:X2502" ca="1" si="120">IF(AND(C2493="Smelter not listed",OR(LEN(D2493)=0,LEN(E2493)=0)),1,0)</f>
        <v>0</v>
      </c>
      <c r="AB2493" s="314" t="str">
        <f t="shared" si="119"/>
        <v/>
      </c>
    </row>
    <row r="2494" spans="1:35"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20"/>
        <v>0</v>
      </c>
      <c r="AB2494" s="314" t="str">
        <f t="shared" si="119"/>
        <v/>
      </c>
    </row>
    <row r="2495" spans="1:35"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35" ht="20.25">
      <c r="A2496" s="20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209"/>
      <c r="Q2496" s="210"/>
      <c r="R2496" s="149" t="str">
        <f ca="1">IF(ISERROR($V2496),"",OFFSET('Smelter Look-up'!$C$4,$V2496-4,0)&amp;"")</f>
        <v/>
      </c>
      <c r="S2496" s="155" t="str">
        <f t="shared" ref="S2496:S2501" ca="1" si="121">IF(B2496="","",IF(ISERROR(MATCH($E2496,CL,0)),"Unknown",INDIRECT("'C'!$A$"&amp;MATCH($E2496,CL,0)+1)))</f>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25">
      <c r="A2497" s="155"/>
      <c r="B2497" s="305" t="str">
        <f>IF(LEN(A2497)=0,"",INDEX('Smelter Look-up'!$A:$A,MATCH($A2497,'Smelter Look-up'!$E:$E,0)))</f>
        <v/>
      </c>
      <c r="C2497" s="152" t="str">
        <f>IF(LEN(A2497)=0,"",INDEX('Smelter Look-up'!$C:$C,MATCH($A2497,'Smelter Look-up'!$E:$E,0)))</f>
        <v/>
      </c>
      <c r="D2497" s="236"/>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37"/>
      <c r="Q2497" s="151"/>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25">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1" thickBot="1">
      <c r="A2502" s="211"/>
      <c r="B2502" s="306" t="str">
        <f>IF(LEN(A2502)=0,"",INDEX('Smelter Look-up'!$A:$A,MATCH($A2502,'Smelter Look-up'!$E:$E,0)))</f>
        <v/>
      </c>
      <c r="C2502" s="238" t="str">
        <f>IF(LEN(A2502)=0,"",INDEX('Smelter Look-up'!$C:$C,MATCH($A2502,'Smelter Look-up'!$E:$E,0)))</f>
        <v/>
      </c>
      <c r="D2502" s="212"/>
      <c r="E2502" s="212" t="str">
        <f ca="1">IF(ISERROR($V2502),"",OFFSET('Smelter Look-up'!$D$4,$V2502-4,0)&amp;"")</f>
        <v/>
      </c>
      <c r="F2502" s="212" t="str">
        <f ca="1">IF(ISERROR($V2502),"",OFFSET('Smelter Look-up'!$E$4,$V2502-4,0))</f>
        <v/>
      </c>
      <c r="G2502" s="212" t="str">
        <f ca="1">IF(C2502=$X$4,"Enter smelter details",IF(ISERROR($V2502),"",OFFSET('Smelter Look-up'!$F$4,$V2502-4,0)))</f>
        <v/>
      </c>
      <c r="H2502" s="213" t="str">
        <f ca="1">IF(ISERROR($V2502),"",OFFSET('Smelter Look-up'!$G$4,$V2502-4,0))</f>
        <v/>
      </c>
      <c r="I2502" s="214" t="str">
        <f ca="1">IF(ISERROR($V2502),"",OFFSET('Smelter Look-up'!$H$4,$V2502-4,0))</f>
        <v/>
      </c>
      <c r="J2502" s="214" t="str">
        <f ca="1">IF(ISERROR($V2502),"",OFFSET('Smelter Look-up'!$I$4,$V2502-4,0))</f>
        <v/>
      </c>
      <c r="K2502" s="215"/>
      <c r="L2502" s="215"/>
      <c r="M2502" s="215"/>
      <c r="N2502" s="215"/>
      <c r="O2502" s="215"/>
      <c r="P2502" s="216"/>
      <c r="Q2502" s="239"/>
      <c r="R2502" s="217" t="str">
        <f ca="1">IF(ISERROR($V2502),"",OFFSET('Smelter Look-up'!$C$4,$V2502-4,0)&amp;"")</f>
        <v/>
      </c>
      <c r="S2502" s="155" t="str">
        <f t="shared" ref="S2502" ca="1" si="122">IF(B2502="","",IF(ISERROR(MATCH($E2502,CL,0)),"Unknown",INDIRECT("'C'!$A$"&amp;MATCH($E2502,CL,0)+1)))</f>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0">
    <cfRule type="expression" priority="27">
      <formula>$A$5:$Q1993&lt;&gt;""</formula>
    </cfRule>
  </conditionalFormatting>
  <conditionalFormatting sqref="B5:B2502">
    <cfRule type="expression" dxfId="14" priority="3">
      <formula>IF($B5="",TRUE)</formula>
    </cfRule>
  </conditionalFormatting>
  <conditionalFormatting sqref="C5:C2502">
    <cfRule type="expression" dxfId="13" priority="12" stopIfTrue="1">
      <formula>IF(AND(B5&lt;&gt;"",C5=""),TRUE)</formula>
    </cfRule>
  </conditionalFormatting>
  <conditionalFormatting sqref="D5:D2502">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2">
    <cfRule type="expression" dxfId="10" priority="8" stopIfTrue="1">
      <formula>IF(AND(E5="",$C5=$X$4),TRUE)</formula>
    </cfRule>
  </conditionalFormatting>
  <conditionalFormatting sqref="G5:G2502">
    <cfRule type="expression" dxfId="9" priority="10" stopIfTrue="1">
      <formula>IF(FIND("Enter smelter details",G5),TRUE)</formula>
    </cfRule>
  </conditionalFormatting>
  <dataValidations count="5">
    <dataValidation allowBlank="1" showErrorMessage="1" sqref="F5:G2502" xr:uid="{00000000-0002-0000-0400-000001000000}"/>
    <dataValidation type="list" allowBlank="1" showInputMessage="1" showErrorMessage="1" sqref="E5:E2502" xr:uid="{00000000-0002-0000-0400-000002000000}">
      <formula1>CL</formula1>
    </dataValidation>
    <dataValidation type="list" allowBlank="1" showInputMessage="1" showErrorMessage="1" sqref="P5:P2502" xr:uid="{00000000-0002-0000-0400-000003000000}">
      <formula1>$AH$2:$AH$4</formula1>
    </dataValidation>
    <dataValidation type="list" showInputMessage="1" showErrorMessage="1" sqref="C5:C2502" xr:uid="{468568F1-1491-4DEF-8101-18D7C78AC7D3}">
      <formula1>SN</formula1>
    </dataValidation>
    <dataValidation type="list" allowBlank="1" showInputMessage="1" showErrorMessage="1" sqref="B5:B2502"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C115" sqref="C115"/>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0" t="str">
        <f ca="1">OFFSET(L!$C$1,MATCH("Checker"&amp;ADDRESS(ROW(),COLUMN(),4),L!$A:$A,0)-1,SL,,)</f>
        <v>Um sicherzustellen, dass alle erforderlichen Felder vor dem Versand an ihren Kunden ausgefüllt sind, alle rot markierten Felder beachten.</v>
      </c>
      <c r="B1" s="470"/>
      <c r="C1" s="470"/>
      <c r="D1" s="108" t="str">
        <f ca="1">OFFSET(L!$C$1,MATCH("Checker"&amp;ADDRESS(ROW(),COLUMN(),4),L!$A:$A,0)-1,SL,,)</f>
        <v>Erforderliche Felder bitte vervollständigen.</v>
      </c>
      <c r="E1" s="16" t="s">
        <v>18</v>
      </c>
    </row>
    <row r="2" spans="1:10" ht="15.75">
      <c r="A2" s="58" t="s">
        <v>47</v>
      </c>
      <c r="B2" s="59" t="str">
        <f>IF(F114=1,"Click here to return to Smelter List","")</f>
        <v/>
      </c>
      <c r="C2" s="111" t="str">
        <f>IF(F112=1,"Click here to return to Product List","")</f>
        <v/>
      </c>
      <c r="D2" s="133">
        <f ca="1">IF(H125=0,"0",H125)</f>
        <v>1</v>
      </c>
    </row>
    <row r="3" spans="1:10" ht="15">
      <c r="A3" s="60" t="str">
        <f ca="1">OFFSET(L!$C$1,MATCH("Checker"&amp;ADDRESS(ROW(),COLUMN(),4),L!$A:$A,0)-1,SL,,)</f>
        <v>Erforderliche Felder</v>
      </c>
      <c r="B3" s="60" t="str">
        <f ca="1">OFFSET(L!$C$1,MATCH("Checker"&amp;ADDRESS(ROW(),COLUMN(),4),L!$A:$A,0)-1,SL,,)</f>
        <v>Antwort ist vorhanden</v>
      </c>
      <c r="C3" s="60" t="str">
        <f ca="1">OFFSET(L!$C$1,MATCH("Checker"&amp;ADDRESS(ROW(),COLUMN(),4),L!$A:$A,0)-1,SL,,)</f>
        <v>Notizen</v>
      </c>
      <c r="D3" s="60" t="str">
        <f ca="1">OFFSET(L!$C$1,MATCH("Checker"&amp;ADDRESS(ROW(),COLUMN(),4),L!$A:$A,0)-1,SL,,)</f>
        <v>Hyperlink zum Ursprung</v>
      </c>
      <c r="F3" s="61" t="s">
        <v>48</v>
      </c>
      <c r="G3" s="15" t="s">
        <v>49</v>
      </c>
      <c r="H3" s="15" t="s">
        <v>50</v>
      </c>
      <c r="I3" s="15" t="s">
        <v>51</v>
      </c>
      <c r="J3" s="15" t="s">
        <v>52</v>
      </c>
    </row>
    <row r="4" spans="1:10" ht="39">
      <c r="A4" s="135" t="str">
        <f ca="1">Declaration!B8</f>
        <v>Firmenname (*):</v>
      </c>
      <c r="B4" s="356" t="str">
        <f>Declaration!D8</f>
        <v>Vogt AG Verbindungstechnik</v>
      </c>
      <c r="C4" s="136" t="str">
        <f t="shared" ref="C4:C11" ca="1" si="0">IF(H4=1,J4,I4)</f>
        <v>Vollständig</v>
      </c>
      <c r="D4" s="204" t="str">
        <f>IF(H4=1,"Click here to enter Company Name","")</f>
        <v/>
      </c>
      <c r="E4" s="16" t="s">
        <v>15</v>
      </c>
      <c r="F4" s="83">
        <v>1</v>
      </c>
      <c r="G4" s="62">
        <f t="shared" ref="G4:G11" si="1">IF(B4=0,1,0)</f>
        <v>0</v>
      </c>
      <c r="H4" s="63">
        <f t="shared" ref="H4:H17" si="2">F4*G4</f>
        <v>0</v>
      </c>
      <c r="I4" s="131" t="str">
        <f ca="1">OFFSET(L!$C$1,MATCH("Checker"&amp;"Comp",L!$A:$A,0)-1,SL,,)</f>
        <v>Vollständig</v>
      </c>
      <c r="J4" s="358" t="str">
        <f ca="1">OFFSET(L!$C$1,MATCH("Checker"&amp;ADDRESS(ROW(),COLUMN(),4),L!$A:$A,0)-1,SL,,)</f>
        <v>Geben Sie den Namen Ihres Unternehmens in der Reiterzelle D8 der Erklärung an</v>
      </c>
    </row>
    <row r="5" spans="1:10" ht="39">
      <c r="A5" s="135" t="str">
        <f ca="1">Declaration!B9</f>
        <v>Geltungsbereich der Erklärung (*):</v>
      </c>
      <c r="B5" s="356" t="str">
        <f>Declaration!D9</f>
        <v>A. Company</v>
      </c>
      <c r="C5" s="136" t="str">
        <f t="shared" ca="1" si="0"/>
        <v>Vollständig</v>
      </c>
      <c r="D5" s="85" t="str">
        <f>IF(H5=1,"Click here to enter Declaration Scope","")</f>
        <v/>
      </c>
      <c r="E5" s="16" t="s">
        <v>15</v>
      </c>
      <c r="F5" s="83">
        <v>1</v>
      </c>
      <c r="G5" s="62">
        <f t="shared" si="1"/>
        <v>0</v>
      </c>
      <c r="H5" s="63">
        <f t="shared" si="2"/>
        <v>0</v>
      </c>
      <c r="I5" s="131" t="str">
        <f ca="1">OFFSET(L!$C$1,MATCH("Checker"&amp;"Comp",L!$A:$A,0)-1,SL,,)</f>
        <v>Vollständig</v>
      </c>
      <c r="J5" s="132" t="str">
        <f ca="1">OFFSET(L!$C$1,MATCH("Checker"&amp;ADDRESS(ROW(),COLUMN(),4),L!$A:$A,0)-1,SL,,)</f>
        <v>Wählen Sie den Umfang der Erklärung in der Reiterzelle D9 der Erklärung aus</v>
      </c>
    </row>
    <row r="6" spans="1:10" ht="21.95" customHeight="1">
      <c r="A6" s="80" t="str">
        <f ca="1">Declaration!B10</f>
        <v>Beschreibung des Geltungsbereichs</v>
      </c>
      <c r="B6" s="79">
        <f>Declaration!D10</f>
        <v>0</v>
      </c>
      <c r="C6" s="79" t="str">
        <f t="shared" ca="1" si="0"/>
        <v>Vollständig</v>
      </c>
      <c r="D6" s="85" t="str">
        <f>IF(H6=1,"Click here to provide a Description of Scope","")</f>
        <v/>
      </c>
      <c r="E6" s="16" t="s">
        <v>15</v>
      </c>
      <c r="F6" s="84">
        <f>IF(OR(B5=Declaration!P9,B5=Declaration!Q9,B5=0),0,1)</f>
        <v>0</v>
      </c>
      <c r="G6" s="62">
        <f t="shared" si="1"/>
        <v>1</v>
      </c>
      <c r="H6" s="63">
        <f t="shared" si="2"/>
        <v>0</v>
      </c>
      <c r="I6" s="131" t="str">
        <f ca="1">OFFSET(L!$C$1,MATCH("Checker"&amp;"Comp",L!$A:$A,0)-1,SL,,)</f>
        <v>Vollständig</v>
      </c>
      <c r="J6" s="15" t="str">
        <f ca="1">OFFSET(L!$C$1,MATCH("Checker"&amp;ADDRESS(ROW(),COLUMN(),4),L!$A:$A,0)-1,SL,,)</f>
        <v>Geben Sie eine Beschreibung des Umfangs in der Reiterzelle D10 der Erklärung an</v>
      </c>
    </row>
    <row r="7" spans="1:10" ht="21.95" customHeight="1">
      <c r="A7" s="80" t="str">
        <f ca="1">Declaration!B12</f>
        <v>Das antragstellende Unternehmen muss alle Mineralien ausgewählt, die in den Geltungsbereich der Erklärung fallen (*)</v>
      </c>
      <c r="B7" s="82"/>
      <c r="C7" s="79" t="str">
        <f t="shared" ca="1" si="0"/>
        <v>Vollständig</v>
      </c>
      <c r="D7" s="317" t="str">
        <f>IF(H7=1,"Click here to enter Minerals/Metals in Scope","")</f>
        <v/>
      </c>
      <c r="E7" s="16"/>
      <c r="F7" s="83">
        <v>1</v>
      </c>
      <c r="G7" s="308">
        <f>IF(Declaration!B30&lt;&gt;"",0,1)</f>
        <v>0</v>
      </c>
      <c r="H7" s="63">
        <f t="shared" si="2"/>
        <v>0</v>
      </c>
      <c r="I7" s="131" t="str">
        <f ca="1">OFFSET(L!$C$1,MATCH("Checker"&amp;"Comp",L!$A:$A,0)-1,SL,,)</f>
        <v>Vollständig</v>
      </c>
      <c r="J7" s="15">
        <f ca="1">OFFSET(L!$C$1,MATCH("Checker"&amp;ADDRESS(ROW(),COLUMN(),4),L!$A:$A,0)-1,SL,,)</f>
        <v>0</v>
      </c>
    </row>
    <row r="8" spans="1:10" ht="21.95" customHeight="1">
      <c r="A8" s="80">
        <f>Declaration!B14</f>
        <v>0</v>
      </c>
      <c r="B8" s="79"/>
      <c r="C8" s="79"/>
      <c r="D8" s="85"/>
      <c r="E8" s="16"/>
      <c r="F8" s="83"/>
      <c r="G8" s="62"/>
      <c r="H8" s="63"/>
      <c r="I8" s="131"/>
    </row>
    <row r="9" spans="1:10" ht="39">
      <c r="A9" s="135" t="str">
        <f ca="1">Declaration!B19</f>
        <v>Name des Ansprechpartners (*):</v>
      </c>
      <c r="B9" s="356" t="str">
        <f>Declaration!D19</f>
        <v>Adolfo Esposito</v>
      </c>
      <c r="C9" s="136" t="str">
        <f t="shared" ca="1" si="0"/>
        <v>Vollständig</v>
      </c>
      <c r="D9" s="317" t="str">
        <f>IF(H9=1,"Click here to enter Contact Name","")</f>
        <v/>
      </c>
      <c r="E9" s="16" t="s">
        <v>15</v>
      </c>
      <c r="F9" s="83">
        <v>1</v>
      </c>
      <c r="G9" s="62">
        <f t="shared" si="1"/>
        <v>0</v>
      </c>
      <c r="H9" s="63">
        <f t="shared" si="2"/>
        <v>0</v>
      </c>
      <c r="I9" s="131" t="str">
        <f ca="1">OFFSET(L!$C$1,MATCH("Checker"&amp;"Comp",L!$A:$A,0)-1,SL,,)</f>
        <v>Vollständig</v>
      </c>
      <c r="J9" s="15" t="str">
        <f ca="1">OFFSET(L!$C$1,MATCH("Checker"&amp;ADDRESS(ROW(),COLUMN(),4),L!$A:$A,0)-1,SL,,)</f>
        <v>Geben Sie einen Kontaktnamen in der Reiterzelle D15 der Erklärung an</v>
      </c>
    </row>
    <row r="10" spans="1:10" ht="39">
      <c r="A10" s="135" t="str">
        <f ca="1">Declaration!B20</f>
        <v>E-Mail-Adresse des Ansprechpartners (*):</v>
      </c>
      <c r="B10" s="357" t="str">
        <f>Declaration!D20</f>
        <v>a.esposito@vogt.ch</v>
      </c>
      <c r="C10" s="136" t="str">
        <f t="shared" ca="1" si="0"/>
        <v>Vollständig</v>
      </c>
      <c r="D10" s="316" t="str">
        <f>IF(H10=1,"Click here to enter Email-Contact","")</f>
        <v/>
      </c>
      <c r="E10" s="16" t="s">
        <v>15</v>
      </c>
      <c r="F10" s="83">
        <v>1</v>
      </c>
      <c r="G10" s="62">
        <f>IF(ISNUMBER(SEARCH("@",B10)),0,1)</f>
        <v>0</v>
      </c>
      <c r="H10" s="63">
        <f t="shared" si="2"/>
        <v>0</v>
      </c>
      <c r="I10" s="131" t="str">
        <f ca="1">OFFSET(L!$C$1,MATCH("Checker"&amp;"Comp",L!$A:$A,0)-1,SL,,)</f>
        <v>Vollständig</v>
      </c>
      <c r="J10" s="15" t="str">
        <f ca="1">OFFSET(L!$C$1,MATCH("Checker"&amp;ADDRESS(ROW(),COLUMN(),4),L!$A:$A,0)-1,SL,,)</f>
        <v>Geben Sie eine gültige Kontakt-E-Mail-Adresse in der Reiterzelle D16 der Erklärung an</v>
      </c>
    </row>
    <row r="11" spans="1:10" ht="39">
      <c r="A11" s="135" t="str">
        <f ca="1">Declaration!B21</f>
        <v>Telefonnummer des Ansprechpartners (*):</v>
      </c>
      <c r="B11" s="356" t="str">
        <f>Declaration!D21</f>
        <v>+41 62 285 74 48</v>
      </c>
      <c r="C11" s="136" t="str">
        <f t="shared" ca="1" si="0"/>
        <v>Vollständig</v>
      </c>
      <c r="D11" s="316" t="str">
        <f>IF(H11=1,"Click here to enter Phone-Contact","")</f>
        <v/>
      </c>
      <c r="E11" s="16" t="s">
        <v>15</v>
      </c>
      <c r="F11" s="83">
        <v>1</v>
      </c>
      <c r="G11" s="62">
        <f t="shared" si="1"/>
        <v>0</v>
      </c>
      <c r="H11" s="63">
        <f t="shared" si="2"/>
        <v>0</v>
      </c>
      <c r="I11" s="131" t="str">
        <f ca="1">OFFSET(L!$C$1,MATCH("Checker"&amp;"Comp",L!$A:$A,0)-1,SL,,)</f>
        <v>Vollständig</v>
      </c>
      <c r="J11" s="15" t="str">
        <f ca="1">OFFSET(L!$C$1,MATCH("Checker"&amp;ADDRESS(ROW(),COLUMN(),4),L!$A:$A,0)-1,SL,,)</f>
        <v>Geben Sie eine Kontakttelefonnummer in der Reiterzelle D17 der Erklärung an</v>
      </c>
    </row>
    <row r="12" spans="1:10" ht="39">
      <c r="A12" s="135" t="str">
        <f ca="1">Declaration!B22</f>
        <v>Bevollmächtigter (*):</v>
      </c>
      <c r="B12" s="356" t="str">
        <f>Declaration!D22</f>
        <v>Adolfo Esposito</v>
      </c>
      <c r="C12" s="136" t="str">
        <f t="shared" ref="C12:C72" ca="1" si="3">IF(H12=1,J12,I12)</f>
        <v>Vollständig</v>
      </c>
      <c r="D12" s="316" t="str">
        <f>IF(H12=1,"Click here to enter an Authorized Company Representative's name","")</f>
        <v/>
      </c>
      <c r="E12" s="16" t="s">
        <v>15</v>
      </c>
      <c r="F12" s="83">
        <v>1</v>
      </c>
      <c r="G12" s="62">
        <f t="shared" ref="G12:G17" si="4">IF(B12=0,1,0)</f>
        <v>0</v>
      </c>
      <c r="H12" s="63">
        <f t="shared" si="2"/>
        <v>0</v>
      </c>
      <c r="I12" s="131" t="str">
        <f ca="1">OFFSET(L!$C$1,MATCH("Checker"&amp;"Comp",L!$A:$A,0)-1,SL,,)</f>
        <v>Vollständig</v>
      </c>
      <c r="J12" s="15" t="str">
        <f ca="1">OFFSET(L!$C$1,MATCH("Checker"&amp;ADDRESS(ROW(),COLUMN(),4),L!$A:$A,0)-1,SL,,)</f>
        <v>Geben Sie den Kontaktnamen eines bevollmächtigten Unternehmensvertreters in der Reiterzelle D18 der Erklärung an</v>
      </c>
    </row>
    <row r="13" spans="1:10" ht="26.25">
      <c r="A13" s="80" t="str">
        <f ca="1">Declaration!B24</f>
        <v>E-Mail-Adresse des Bevollmächtigten (*):</v>
      </c>
      <c r="B13" s="81" t="str">
        <f>Declaration!D24</f>
        <v>a.esposito@vogt.ch</v>
      </c>
      <c r="C13" s="79" t="str">
        <f t="shared" ca="1" si="3"/>
        <v>Vollständig</v>
      </c>
      <c r="D13" s="316" t="str">
        <f>IF(H13=1,"Click here to enter Representative's email","")</f>
        <v/>
      </c>
      <c r="E13" s="16" t="s">
        <v>18916</v>
      </c>
      <c r="F13" s="83">
        <v>1</v>
      </c>
      <c r="G13" s="62">
        <f>IF(ISNUMBER(SEARCH("@",B13)),0,1)</f>
        <v>0</v>
      </c>
      <c r="H13" s="63">
        <f t="shared" si="2"/>
        <v>0</v>
      </c>
      <c r="I13" s="131" t="str">
        <f ca="1">OFFSET(L!$C$1,MATCH("Checker"&amp;"Comp",L!$A:$A,0)-1,SL,,)</f>
        <v>Vollständig</v>
      </c>
      <c r="J13" s="359" t="str">
        <f ca="1">OFFSET(L!$C$1,MATCH("Checker"&amp;ADDRESS(ROW(),COLUMN(),4),L!$A:$A,0)-1,SL,,)</f>
        <v>Geben Sie eine gültige E-Mail-Adresse eines bevollmächtigten Unternehmensvertreters in der Reiterzelle D20 der Erklärung an</v>
      </c>
    </row>
    <row r="14" spans="1:10" ht="21.95" customHeight="1">
      <c r="A14" s="80"/>
      <c r="B14" s="79"/>
      <c r="C14" s="79"/>
      <c r="D14" s="85"/>
      <c r="E14" s="16" t="s">
        <v>15</v>
      </c>
      <c r="F14" s="83"/>
      <c r="G14" s="62"/>
      <c r="H14" s="63">
        <f>F14*G14</f>
        <v>0</v>
      </c>
      <c r="I14" s="131"/>
    </row>
    <row r="15" spans="1:10" ht="39">
      <c r="A15" s="80" t="str">
        <f ca="1">Declaration!B26</f>
        <v>Datum (*):</v>
      </c>
      <c r="B15" s="81">
        <f>Declaration!D26</f>
        <v>45842</v>
      </c>
      <c r="C15" s="79" t="str">
        <f t="shared" ca="1" si="3"/>
        <v>Vollständig</v>
      </c>
      <c r="D15" s="316" t="str">
        <f>IF(H15=1,"Click here to enter Date of Completion","")</f>
        <v/>
      </c>
      <c r="E15" s="16" t="s">
        <v>15</v>
      </c>
      <c r="F15" s="83">
        <v>1</v>
      </c>
      <c r="G15" s="62">
        <f t="shared" si="4"/>
        <v>0</v>
      </c>
      <c r="H15" s="63">
        <f t="shared" si="2"/>
        <v>0</v>
      </c>
      <c r="I15" s="131" t="str">
        <f ca="1">OFFSET(L!$C$1,MATCH("Checker"&amp;"Comp",L!$A:$A,0)-1,SL,,)</f>
        <v>Vollständig</v>
      </c>
      <c r="J15" s="15" t="str">
        <f ca="1">OFFSET(L!$C$1,MATCH("Checker"&amp;ADDRESS(ROW(),COLUMN(),4),L!$A:$A,0)-1,SL,,)</f>
        <v>Geben Sie das Datum der Vervollständigung des Formulars in der Reiterzelle D22 der Erklärung an</v>
      </c>
    </row>
    <row r="16" spans="1:10" ht="24.95" customHeight="1">
      <c r="A16" s="79" t="str">
        <f ca="1">Declaration!B29</f>
        <v>1) Wird absichtlich angegebenen Mineralien im Herstellungsprozess verwendet oder in das bzw. die Produkte aufgenommen? (*)</v>
      </c>
      <c r="B16" s="82"/>
      <c r="C16" s="82"/>
      <c r="D16" s="86"/>
      <c r="E16" s="16" t="s">
        <v>16</v>
      </c>
      <c r="F16" s="83"/>
      <c r="H16" s="15">
        <f t="shared" si="2"/>
        <v>0</v>
      </c>
    </row>
    <row r="17" spans="1:10" ht="24.95" customHeight="1">
      <c r="A17" s="80" t="str">
        <f>Declaration!B30</f>
        <v>Cobalt(*)</v>
      </c>
      <c r="B17" s="79" t="str">
        <f>Declaration!D30</f>
        <v>No</v>
      </c>
      <c r="C17" s="79" t="str">
        <f t="shared" ca="1" si="3"/>
        <v>Vollständig</v>
      </c>
      <c r="D17" s="316" t="str">
        <f>IF(H17=1,"Click here to answer question 1 for specified mineral","")</f>
        <v/>
      </c>
      <c r="E17" s="16" t="s">
        <v>18</v>
      </c>
      <c r="F17" s="323">
        <f>IF(A17="",0,1)</f>
        <v>1</v>
      </c>
      <c r="G17" s="62">
        <f t="shared" si="4"/>
        <v>0</v>
      </c>
      <c r="H17" s="63">
        <f t="shared" si="2"/>
        <v>0</v>
      </c>
      <c r="I17" s="131" t="str">
        <f ca="1">OFFSET(L!$C$1,MATCH("Checker"&amp;"Comp",L!$A:$A,0)-1,SL,,)</f>
        <v>Vollständig</v>
      </c>
      <c r="J17" s="132" t="str">
        <f ca="1">OFFSET(L!$C$1,MATCH("Checker"&amp;ADDRESS(ROW(),COLUMN(),4),L!$A:$A,0)-1,SL,,)</f>
        <v>Erklären Sie in der Reiterzelle D30 der Erklärung, ob angegebenen Mineralien Ihren Produkten absichtlich hinzugefügt wird</v>
      </c>
    </row>
    <row r="18" spans="1:10" ht="24.95" customHeight="1">
      <c r="A18" s="80" t="str">
        <f>Declaration!B31</f>
        <v>Copper(*)</v>
      </c>
      <c r="B18" s="79" t="str">
        <f>Declaration!D31</f>
        <v>Yes</v>
      </c>
      <c r="C18" s="79" t="str">
        <f t="shared" ca="1" si="3"/>
        <v>Vollständig</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Vollständig</v>
      </c>
      <c r="J18" s="132" t="str">
        <f ca="1">OFFSET(L!$C$1,MATCH("Checker"&amp;ADDRESS(ROW(),COLUMN(),4),L!$A:$A,0)-1,SL,,)</f>
        <v>Erklären Sie in der Reiterzelle D31 der Erklärung, ob angegebenen Mineralien Ihren Produkten absichtlich hinzugefügt wird</v>
      </c>
    </row>
    <row r="19" spans="1:10" ht="24.95" customHeight="1">
      <c r="A19" s="80" t="str">
        <f>Declaration!B32</f>
        <v>Graphite(*)</v>
      </c>
      <c r="B19" s="79" t="str">
        <f>Declaration!D32</f>
        <v>No</v>
      </c>
      <c r="C19" s="79" t="str">
        <f t="shared" ca="1" si="3"/>
        <v>Vollständig</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Vollständig</v>
      </c>
      <c r="J19" s="132" t="str">
        <f ca="1">OFFSET(L!$C$1,MATCH("Checker"&amp;ADDRESS(ROW(),COLUMN(),4),L!$A:$A,0)-1,SL,,)</f>
        <v>Erklären Sie in der Reiterzelle D32 der Erklärung, ob angegebenen Mineralien Ihren Produkten absichtlich hinzugefügt wird</v>
      </c>
    </row>
    <row r="20" spans="1:10" ht="24.95" customHeight="1">
      <c r="A20" s="80" t="str">
        <f>Declaration!B33</f>
        <v>Lithium(*)</v>
      </c>
      <c r="B20" s="79" t="str">
        <f>Declaration!D33</f>
        <v>No</v>
      </c>
      <c r="C20" s="79" t="str">
        <f t="shared" ca="1" si="3"/>
        <v>Vollständig</v>
      </c>
      <c r="D20" s="316" t="str">
        <f t="shared" si="8"/>
        <v/>
      </c>
      <c r="E20" s="16" t="s">
        <v>15</v>
      </c>
      <c r="F20" s="323">
        <f t="shared" si="5"/>
        <v>1</v>
      </c>
      <c r="G20" s="62">
        <f t="shared" si="6"/>
        <v>0</v>
      </c>
      <c r="H20" s="63">
        <f t="shared" si="7"/>
        <v>0</v>
      </c>
      <c r="I20" s="131" t="str">
        <f ca="1">OFFSET(L!$C$1,MATCH("Checker"&amp;"Comp",L!$A:$A,0)-1,SL,,)</f>
        <v>Vollständig</v>
      </c>
      <c r="J20" s="132" t="str">
        <f ca="1">OFFSET(L!$C$1,MATCH("Checker"&amp;ADDRESS(ROW(),COLUMN(),4),L!$A:$A,0)-1,SL,,)</f>
        <v>Erklären Sie in der Reiterzelle D33 der Erklärung, ob angegebenen Mineralien Ihren Produkten absichtlich hinzugefügt wird</v>
      </c>
    </row>
    <row r="21" spans="1:10" ht="24.95" customHeight="1">
      <c r="A21" s="80" t="str">
        <f>Declaration!B34</f>
        <v>Mica(*)</v>
      </c>
      <c r="B21" s="79" t="str">
        <f>Declaration!D34</f>
        <v>No</v>
      </c>
      <c r="C21" s="79" t="str">
        <f t="shared" ca="1" si="3"/>
        <v>Vollständig</v>
      </c>
      <c r="D21" s="316" t="str">
        <f t="shared" si="8"/>
        <v/>
      </c>
      <c r="E21" s="16"/>
      <c r="F21" s="323">
        <f t="shared" si="5"/>
        <v>1</v>
      </c>
      <c r="G21" s="62">
        <f t="shared" si="6"/>
        <v>0</v>
      </c>
      <c r="H21" s="63">
        <f t="shared" si="7"/>
        <v>0</v>
      </c>
      <c r="I21" s="131" t="str">
        <f ca="1">OFFSET(L!$C$1,MATCH("Checker"&amp;"Comp",L!$A:$A,0)-1,SL,,)</f>
        <v>Vollständig</v>
      </c>
      <c r="J21" s="132" t="str">
        <f ca="1">OFFSET(L!$C$1,MATCH("Checker"&amp;ADDRESS(ROW(),COLUMN(),4),L!$A:$A,0)-1,SL,,)</f>
        <v>Erklären Sie in der Reiterzelle D34 der Erklärung, ob angegebenen Mineralien Ihren Produkten absichtlich hinzugefügt wird</v>
      </c>
    </row>
    <row r="22" spans="1:10" ht="24.95" customHeight="1">
      <c r="A22" s="80" t="str">
        <f>Declaration!B35</f>
        <v>Nickel(*)</v>
      </c>
      <c r="B22" s="79" t="str">
        <f>Declaration!D35</f>
        <v>Yes</v>
      </c>
      <c r="C22" s="79" t="str">
        <f t="shared" ca="1" si="3"/>
        <v>Vollständig</v>
      </c>
      <c r="D22" s="316" t="str">
        <f t="shared" si="8"/>
        <v/>
      </c>
      <c r="E22" s="16"/>
      <c r="F22" s="323">
        <f t="shared" si="5"/>
        <v>1</v>
      </c>
      <c r="G22" s="62">
        <f t="shared" si="6"/>
        <v>0</v>
      </c>
      <c r="H22" s="63">
        <f t="shared" si="7"/>
        <v>0</v>
      </c>
      <c r="I22" s="131" t="str">
        <f ca="1">OFFSET(L!$C$1,MATCH("Checker"&amp;"Comp",L!$A:$A,0)-1,SL,,)</f>
        <v>Vollständig</v>
      </c>
      <c r="J22" s="132" t="str">
        <f ca="1">OFFSET(L!$C$1,MATCH("Checker"&amp;ADDRESS(ROW(),COLUMN(),4),L!$A:$A,0)-1,SL,,)</f>
        <v>Erklären Sie in der Reiterzelle D35 der Erklärung, ob angegebenen Mineralien Ihren Produkten absichtlich hinzugefügt wird</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Verbleibt angegebenen Mineralien in dem bzw. den Produkten? (*)(*)</v>
      </c>
      <c r="B27" s="82"/>
      <c r="C27" s="82"/>
      <c r="D27" s="86"/>
      <c r="E27" s="16" t="s">
        <v>15</v>
      </c>
      <c r="F27" s="83"/>
      <c r="J27" s="132"/>
    </row>
    <row r="28" spans="1:10" ht="39">
      <c r="A28" s="80" t="str">
        <f>Declaration!B42</f>
        <v>Cobalt</v>
      </c>
      <c r="B28" s="79">
        <f>Declaration!D42</f>
        <v>0</v>
      </c>
      <c r="C28" s="136" t="str">
        <f t="shared" ref="C28:C37" ca="1" si="9">IF(H28=1,J28,I28)</f>
        <v>Vollständig</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Vollständig</v>
      </c>
      <c r="J28" s="15" t="str">
        <f ca="1">OFFSET(L!$C$1,MATCH("Checker"&amp;ADDRESS(ROW(),COLUMN(),4),L!$A:$A,0)-1,SL,,)</f>
        <v>Erklären Sie in der Reiterzelle D42 der Erklärung, ob angegebenen Mineralien für die Herstellung Ihrer Produkte erforderlich ist und ob es in den angegebenen Endprodukten enthalten ist</v>
      </c>
    </row>
    <row r="29" spans="1:10" ht="39">
      <c r="A29" s="80" t="str">
        <f>Declaration!B43</f>
        <v>Copper(*)</v>
      </c>
      <c r="B29" s="79" t="str">
        <f>Declaration!D43</f>
        <v>Yes</v>
      </c>
      <c r="C29" s="136" t="str">
        <f t="shared" ca="1" si="9"/>
        <v>Vollständig</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Vollständig</v>
      </c>
      <c r="J29" s="15" t="str">
        <f ca="1">OFFSET(L!$C$1,MATCH("Checker"&amp;ADDRESS(ROW(),COLUMN(),4),L!$A:$A,0)-1,SL,,)</f>
        <v>Erklären Sie in der Reiterzelle D43 der Erklärung, ob angegebenen Mineralien für die Herstellung Ihrer Produkte erforderlich ist und ob es in den angegebenen Endprodukten enthalten ist</v>
      </c>
    </row>
    <row r="30" spans="1:10" ht="15">
      <c r="A30" s="80" t="str">
        <f>Declaration!B44</f>
        <v>Graphite</v>
      </c>
      <c r="B30" s="79">
        <f>Declaration!D44</f>
        <v>0</v>
      </c>
      <c r="C30" s="136" t="str">
        <f t="shared" ca="1" si="9"/>
        <v>Vollständig</v>
      </c>
      <c r="D30" s="316" t="str">
        <f t="shared" si="10"/>
        <v/>
      </c>
      <c r="E30" s="16"/>
      <c r="F30" s="84">
        <f t="shared" si="11"/>
        <v>0</v>
      </c>
      <c r="G30" s="62">
        <f t="shared" si="12"/>
        <v>1</v>
      </c>
      <c r="H30" s="63">
        <f t="shared" si="13"/>
        <v>0</v>
      </c>
      <c r="I30" s="131" t="str">
        <f ca="1">OFFSET(L!$C$1,MATCH("Checker"&amp;"Comp",L!$A:$A,0)-1,SL,,)</f>
        <v>Vollständig</v>
      </c>
      <c r="J30" s="15" t="str">
        <f ca="1">OFFSET(L!$C$1,MATCH("Checker"&amp;ADDRESS(ROW(),COLUMN(),4),L!$A:$A,0)-1,SL,,)</f>
        <v>Erklären Sie in der Reiterzelle D44 der Erklärung, ob angegebenen Mineralien für die Herstellung Ihrer Produkte erforderlich ist und ob es in den angegebenen Endprodukten enthalten ist</v>
      </c>
    </row>
    <row r="31" spans="1:10" ht="15">
      <c r="A31" s="80" t="str">
        <f>Declaration!B45</f>
        <v>Lithium</v>
      </c>
      <c r="B31" s="79">
        <f>Declaration!D45</f>
        <v>0</v>
      </c>
      <c r="C31" s="136" t="str">
        <f t="shared" ca="1" si="9"/>
        <v>Vollständig</v>
      </c>
      <c r="D31" s="316" t="str">
        <f t="shared" si="10"/>
        <v/>
      </c>
      <c r="E31" s="16"/>
      <c r="F31" s="84">
        <f t="shared" si="11"/>
        <v>0</v>
      </c>
      <c r="G31" s="62">
        <f t="shared" si="12"/>
        <v>1</v>
      </c>
      <c r="H31" s="63">
        <f t="shared" si="13"/>
        <v>0</v>
      </c>
      <c r="I31" s="131" t="str">
        <f ca="1">OFFSET(L!$C$1,MATCH("Checker"&amp;"Comp",L!$A:$A,0)-1,SL,,)</f>
        <v>Vollständig</v>
      </c>
      <c r="J31" s="15" t="str">
        <f ca="1">OFFSET(L!$C$1,MATCH("Checker"&amp;ADDRESS(ROW(),COLUMN(),4),L!$A:$A,0)-1,SL,,)</f>
        <v>Erklären Sie in der Reiterzelle D45 der Erklärung, ob angegebenen Mineralien für die Herstellung Ihrer Produkte erforderlich ist und ob es in den angegebenen Endprodukten enthalten ist</v>
      </c>
    </row>
    <row r="32" spans="1:10" ht="15">
      <c r="A32" s="80" t="str">
        <f>Declaration!B46</f>
        <v>Mica</v>
      </c>
      <c r="B32" s="79">
        <f>Declaration!D46</f>
        <v>0</v>
      </c>
      <c r="C32" s="136" t="str">
        <f t="shared" ca="1" si="9"/>
        <v>Vollständig</v>
      </c>
      <c r="D32" s="316" t="str">
        <f t="shared" si="10"/>
        <v/>
      </c>
      <c r="E32" s="16"/>
      <c r="F32" s="84">
        <f t="shared" si="11"/>
        <v>0</v>
      </c>
      <c r="G32" s="62">
        <f t="shared" si="12"/>
        <v>1</v>
      </c>
      <c r="H32" s="63">
        <f t="shared" si="13"/>
        <v>0</v>
      </c>
      <c r="I32" s="131" t="str">
        <f ca="1">OFFSET(L!$C$1,MATCH("Checker"&amp;"Comp",L!$A:$A,0)-1,SL,,)</f>
        <v>Vollständig</v>
      </c>
      <c r="J32" s="15" t="str">
        <f ca="1">OFFSET(L!$C$1,MATCH("Checker"&amp;ADDRESS(ROW(),COLUMN(),4),L!$A:$A,0)-1,SL,,)</f>
        <v>Erklären Sie in der Reiterzelle D46 der Erklärung, ob angegebenen Mineralien für die Herstellung Ihrer Produkte erforderlich ist und ob es in den angegebenen Endprodukten enthalten ist</v>
      </c>
    </row>
    <row r="33" spans="1:10" ht="15">
      <c r="A33" s="80" t="str">
        <f>Declaration!B47</f>
        <v>Nickel(*)</v>
      </c>
      <c r="B33" s="79" t="str">
        <f>Declaration!D47</f>
        <v>Yes</v>
      </c>
      <c r="C33" s="136" t="str">
        <f t="shared" ca="1" si="9"/>
        <v>Vollständig</v>
      </c>
      <c r="D33" s="316" t="str">
        <f t="shared" si="10"/>
        <v/>
      </c>
      <c r="E33" s="16"/>
      <c r="F33" s="84">
        <f t="shared" si="11"/>
        <v>1</v>
      </c>
      <c r="G33" s="62">
        <f t="shared" si="12"/>
        <v>0</v>
      </c>
      <c r="H33" s="63">
        <f t="shared" si="13"/>
        <v>0</v>
      </c>
      <c r="I33" s="131" t="str">
        <f ca="1">OFFSET(L!$C$1,MATCH("Checker"&amp;"Comp",L!$A:$A,0)-1,SL,,)</f>
        <v>Vollständig</v>
      </c>
      <c r="J33" s="15" t="str">
        <f ca="1">OFFSET(L!$C$1,MATCH("Checker"&amp;ADDRESS(ROW(),COLUMN(),4),L!$A:$A,0)-1,SL,,)</f>
        <v>Erklären Sie in der Reiterzelle D47 der Erklärung, ob angegebenen Mineralien für die Herstellung Ihrer Produkte erforderlich ist und ob es in den angegebenen Endprodukten enthalten ist</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Bezieht einer der Verhüttungsbetrieb oder das Verarbeitungsunternehmen in Ihrer Lieferkette das angegebenen Mineralien aus Konflikt- und Hochrisikogebieten? (OECD Due Diligence Guidance, siehe Registerkarte Definitionen)(*)</v>
      </c>
      <c r="B38" s="82"/>
      <c r="C38" s="82"/>
      <c r="D38" s="86"/>
      <c r="E38" s="16" t="s">
        <v>15</v>
      </c>
      <c r="F38" s="83"/>
      <c r="J38" s="132"/>
    </row>
    <row r="39" spans="1:10" ht="39">
      <c r="A39" s="80" t="str">
        <f>Declaration!B54</f>
        <v>Cobalt</v>
      </c>
      <c r="B39" s="79">
        <f>Declaration!D54</f>
        <v>0</v>
      </c>
      <c r="C39" s="136" t="str">
        <f t="shared" ca="1" si="3"/>
        <v>Vollständig</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Vollständig</v>
      </c>
      <c r="J39" s="15" t="str">
        <f ca="1">OFFSET(L!$C$1,MATCH("Checker"&amp;ADDRESS(ROW(),COLUMN(),4),L!$A:$A,0)-1,SL,,)</f>
        <v>Geben Sie in Zelle D54 der Erklärung, ob innerhalb des Umfangs der in dieser Umfrage angegebenen Produkte verwendetes angegebenen Mineralien aus einem konfliktbetroffenen und risikoreichen Gebiet stammt</v>
      </c>
    </row>
    <row r="40" spans="1:10" ht="39">
      <c r="A40" s="80" t="str">
        <f>Declaration!B55</f>
        <v>Copper(*)</v>
      </c>
      <c r="B40" s="79" t="str">
        <f>Declaration!D55</f>
        <v>No</v>
      </c>
      <c r="C40" s="136" t="str">
        <f t="shared" ca="1" si="3"/>
        <v>Vollständig</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Vollständig</v>
      </c>
      <c r="J40" s="15" t="str">
        <f ca="1">OFFSET(L!$C$1,MATCH("Checker"&amp;ADDRESS(ROW(),COLUMN(),4),L!$A:$A,0)-1,SL,,)</f>
        <v>Geben Sie in Zelle D55 der Erklärung, ob innerhalb des Umfangs der in dieser Umfrage angegebenen Produkte verwendetes angegebenen Mineralien aus einem konfliktbetroffenen und risikoreichen Gebiet stammt</v>
      </c>
    </row>
    <row r="41" spans="1:10" ht="15">
      <c r="A41" s="80" t="str">
        <f>Declaration!B56</f>
        <v>Graphite</v>
      </c>
      <c r="B41" s="79">
        <f>Declaration!D56</f>
        <v>0</v>
      </c>
      <c r="C41" s="136" t="str">
        <f t="shared" ca="1" si="3"/>
        <v>Vollständig</v>
      </c>
      <c r="D41" s="318" t="str">
        <f t="shared" si="16"/>
        <v/>
      </c>
      <c r="E41" s="16"/>
      <c r="F41" s="84">
        <f t="shared" si="17"/>
        <v>0</v>
      </c>
      <c r="G41" s="62">
        <f t="shared" si="18"/>
        <v>1</v>
      </c>
      <c r="H41" s="63">
        <f t="shared" si="19"/>
        <v>0</v>
      </c>
      <c r="I41" s="131" t="str">
        <f ca="1">OFFSET(L!$C$1,MATCH("Checker"&amp;"Comp",L!$A:$A,0)-1,SL,,)</f>
        <v>Vollständig</v>
      </c>
      <c r="J41" s="15" t="str">
        <f ca="1">OFFSET(L!$C$1,MATCH("Checker"&amp;ADDRESS(ROW(),COLUMN(),4),L!$A:$A,0)-1,SL,,)</f>
        <v>Geben Sie in Zelle D56 der Erklärung, ob innerhalb des Umfangs der in dieser Umfrage angegebenen Produkte verwendetes angegebenen Mineralien aus einem konfliktbetroffenen und risikoreichen Gebiet stammt</v>
      </c>
    </row>
    <row r="42" spans="1:10" ht="15">
      <c r="A42" s="80" t="str">
        <f>Declaration!B57</f>
        <v>Lithium</v>
      </c>
      <c r="B42" s="79">
        <f>Declaration!D57</f>
        <v>0</v>
      </c>
      <c r="C42" s="136" t="str">
        <f t="shared" ca="1" si="3"/>
        <v>Vollständig</v>
      </c>
      <c r="D42" s="318" t="str">
        <f t="shared" si="16"/>
        <v/>
      </c>
      <c r="E42" s="16"/>
      <c r="F42" s="84">
        <f t="shared" si="17"/>
        <v>0</v>
      </c>
      <c r="G42" s="62">
        <f t="shared" si="18"/>
        <v>1</v>
      </c>
      <c r="H42" s="63">
        <f t="shared" si="19"/>
        <v>0</v>
      </c>
      <c r="I42" s="131" t="str">
        <f ca="1">OFFSET(L!$C$1,MATCH("Checker"&amp;"Comp",L!$A:$A,0)-1,SL,,)</f>
        <v>Vollständig</v>
      </c>
      <c r="J42" s="15" t="str">
        <f ca="1">OFFSET(L!$C$1,MATCH("Checker"&amp;ADDRESS(ROW(),COLUMN(),4),L!$A:$A,0)-1,SL,,)</f>
        <v>Geben Sie in Zelle D57 der Erklärung, ob innerhalb des Umfangs der in dieser Umfrage angegebenen Produkte verwendetes angegebenen Mineralien aus einem konfliktbetroffenen und risikoreichen Gebiet stammt</v>
      </c>
    </row>
    <row r="43" spans="1:10" ht="15">
      <c r="A43" s="80" t="str">
        <f>Declaration!B58</f>
        <v>Mica</v>
      </c>
      <c r="B43" s="79">
        <f>Declaration!D58</f>
        <v>0</v>
      </c>
      <c r="C43" s="136" t="str">
        <f t="shared" ca="1" si="3"/>
        <v>Vollständig</v>
      </c>
      <c r="D43" s="318" t="str">
        <f t="shared" si="16"/>
        <v/>
      </c>
      <c r="E43" s="16"/>
      <c r="F43" s="84">
        <f t="shared" si="17"/>
        <v>0</v>
      </c>
      <c r="G43" s="62">
        <f t="shared" si="18"/>
        <v>1</v>
      </c>
      <c r="H43" s="63">
        <f t="shared" si="19"/>
        <v>0</v>
      </c>
      <c r="I43" s="131" t="str">
        <f ca="1">OFFSET(L!$C$1,MATCH("Checker"&amp;"Comp",L!$A:$A,0)-1,SL,,)</f>
        <v>Vollständig</v>
      </c>
      <c r="J43" s="15" t="str">
        <f ca="1">OFFSET(L!$C$1,MATCH("Checker"&amp;ADDRESS(ROW(),COLUMN(),4),L!$A:$A,0)-1,SL,,)</f>
        <v>Geben Sie in Zelle D58 der Erklärung, ob innerhalb des Umfangs der in dieser Umfrage angegebenen Produkte verwendetes angegebenen Mineralien aus einem konfliktbetroffenen und risikoreichen Gebiet stammt</v>
      </c>
    </row>
    <row r="44" spans="1:10" ht="15">
      <c r="A44" s="80" t="str">
        <f>Declaration!B59</f>
        <v>Nickel(*)</v>
      </c>
      <c r="B44" s="79" t="str">
        <f>Declaration!D59</f>
        <v>No</v>
      </c>
      <c r="C44" s="136" t="str">
        <f t="shared" ca="1" si="3"/>
        <v>Vollständig</v>
      </c>
      <c r="D44" s="318" t="str">
        <f t="shared" si="16"/>
        <v/>
      </c>
      <c r="E44" s="16"/>
      <c r="F44" s="84">
        <f t="shared" si="17"/>
        <v>1</v>
      </c>
      <c r="G44" s="62">
        <f t="shared" si="18"/>
        <v>0</v>
      </c>
      <c r="H44" s="63">
        <f t="shared" si="19"/>
        <v>0</v>
      </c>
      <c r="I44" s="131" t="str">
        <f ca="1">OFFSET(L!$C$1,MATCH("Checker"&amp;"Comp",L!$A:$A,0)-1,SL,,)</f>
        <v>Vollständig</v>
      </c>
      <c r="J44" s="15" t="str">
        <f ca="1">OFFSET(L!$C$1,MATCH("Checker"&amp;ADDRESS(ROW(),COLUMN(),4),L!$A:$A,0)-1,SL,,)</f>
        <v>Geben Sie in Zelle D59 der Erklärung, ob innerhalb des Umfangs der in dieser Umfrage angegebenen Produkte verwendetes angegebenen Mineralien aus einem konfliktbetroffenen und risikoreichen Gebiet stammt</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Stammt 100 Prozent des angegebenen Mineralien aus Recycling- oder Schrottquellen?(*)</v>
      </c>
      <c r="B49" s="82"/>
      <c r="C49" s="82"/>
      <c r="D49" s="86"/>
      <c r="E49" s="16" t="s">
        <v>15</v>
      </c>
      <c r="F49" s="83"/>
      <c r="J49" s="132"/>
    </row>
    <row r="50" spans="1:10" ht="55.5" customHeight="1">
      <c r="A50" s="80" t="str">
        <f>Declaration!B66</f>
        <v>Cobalt</v>
      </c>
      <c r="B50" s="79">
        <f>Declaration!D66</f>
        <v>0</v>
      </c>
      <c r="C50" s="136" t="str">
        <f ca="1">IF(H50=1,J50,I50)</f>
        <v>Vollständig</v>
      </c>
      <c r="D50" s="318" t="str">
        <f>IF(H50=1,"Click here to answer question 4 for specified mineral","")</f>
        <v/>
      </c>
      <c r="E50" s="16" t="s">
        <v>15</v>
      </c>
      <c r="F50" s="84">
        <f>F39</f>
        <v>0</v>
      </c>
      <c r="G50" s="62">
        <f>IF(B50=0,1,0)</f>
        <v>1</v>
      </c>
      <c r="H50" s="63">
        <f>F50*G50</f>
        <v>0</v>
      </c>
      <c r="I50" s="131" t="str">
        <f ca="1">OFFSET(L!$C$1,MATCH("Checker"&amp;"Comp",L!$A:$A,0)-1,SL,,)</f>
        <v>Vollständig</v>
      </c>
      <c r="J50" s="132" t="str">
        <f ca="1">OFFSET(L!$C$1,MATCH("Checker"&amp;ADDRESS(ROW(),COLUMN(),4),L!$A:$A,0)-1,SL,,)</f>
        <v>Erklären Sie in der Reiterzelle D66 der Erklärung, ob innerhalb des Umfangs der in dieser Umfrage angegebenen Produkte verwendetes angegebenen Mineralien vollständig aus Recycling oder Schrott stammt</v>
      </c>
    </row>
    <row r="51" spans="1:10" ht="55.5" customHeight="1">
      <c r="A51" s="80" t="str">
        <f>Declaration!B67</f>
        <v>Copper(*)</v>
      </c>
      <c r="B51" s="79" t="str">
        <f>Declaration!D67</f>
        <v>No</v>
      </c>
      <c r="C51" s="136" t="str">
        <f t="shared" ref="C51:C59" ca="1" si="20">IF(H51=1,J51,I51)</f>
        <v>Vollständig</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Vollständig</v>
      </c>
      <c r="J51" s="132" t="str">
        <f ca="1">OFFSET(L!$C$1,MATCH("Checker"&amp;ADDRESS(ROW(),COLUMN(),4),L!$A:$A,0)-1,SL,,)</f>
        <v>Erklären Sie in der Reiterzelle D67 der Erklärung, ob innerhalb des Umfangs der in dieser Umfrage angegebenen Produkte verwendetes angegebenen Mineralien vollständig aus Recycling oder Schrott stammt</v>
      </c>
    </row>
    <row r="52" spans="1:10" ht="55.5" customHeight="1">
      <c r="A52" s="80" t="str">
        <f>Declaration!B68</f>
        <v>Graphite</v>
      </c>
      <c r="B52" s="79">
        <f>Declaration!D68</f>
        <v>0</v>
      </c>
      <c r="C52" s="136" t="str">
        <f t="shared" ca="1" si="20"/>
        <v>Vollständig</v>
      </c>
      <c r="D52" s="318" t="str">
        <f t="shared" si="21"/>
        <v/>
      </c>
      <c r="E52" s="16"/>
      <c r="F52" s="84">
        <f t="shared" si="22"/>
        <v>0</v>
      </c>
      <c r="G52" s="62">
        <f t="shared" si="23"/>
        <v>1</v>
      </c>
      <c r="H52" s="63">
        <f t="shared" si="24"/>
        <v>0</v>
      </c>
      <c r="I52" s="131" t="str">
        <f ca="1">OFFSET(L!$C$1,MATCH("Checker"&amp;"Comp",L!$A:$A,0)-1,SL,,)</f>
        <v>Vollständig</v>
      </c>
      <c r="J52" s="132" t="str">
        <f ca="1">OFFSET(L!$C$1,MATCH("Checker"&amp;ADDRESS(ROW(),COLUMN(),4),L!$A:$A,0)-1,SL,,)</f>
        <v>Erklären Sie in der Reiterzelle D68 der Erklärung, ob innerhalb des Umfangs der in dieser Umfrage angegebenen Produkte verwendetes angegebenen Mineralien vollständig aus Recycling oder Schrott stammt</v>
      </c>
    </row>
    <row r="53" spans="1:10" ht="55.5" customHeight="1">
      <c r="A53" s="80" t="str">
        <f>Declaration!B69</f>
        <v>Lithium</v>
      </c>
      <c r="B53" s="79">
        <f>Declaration!D69</f>
        <v>0</v>
      </c>
      <c r="C53" s="136" t="str">
        <f t="shared" ca="1" si="20"/>
        <v>Vollständig</v>
      </c>
      <c r="D53" s="318" t="str">
        <f t="shared" si="21"/>
        <v/>
      </c>
      <c r="E53" s="16"/>
      <c r="F53" s="84">
        <f t="shared" si="22"/>
        <v>0</v>
      </c>
      <c r="G53" s="62">
        <f t="shared" si="23"/>
        <v>1</v>
      </c>
      <c r="H53" s="63">
        <f t="shared" si="24"/>
        <v>0</v>
      </c>
      <c r="I53" s="131" t="str">
        <f ca="1">OFFSET(L!$C$1,MATCH("Checker"&amp;"Comp",L!$A:$A,0)-1,SL,,)</f>
        <v>Vollständig</v>
      </c>
      <c r="J53" s="132" t="str">
        <f ca="1">OFFSET(L!$C$1,MATCH("Checker"&amp;ADDRESS(ROW(),COLUMN(),4),L!$A:$A,0)-1,SL,,)</f>
        <v>Erklären Sie in der Reiterzelle D69 der Erklärung, ob innerhalb des Umfangs der in dieser Umfrage angegebenen Produkte verwendetes angegebenen Mineralien vollständig aus Recycling oder Schrott stammt</v>
      </c>
    </row>
    <row r="54" spans="1:10" ht="55.5" customHeight="1">
      <c r="A54" s="80" t="str">
        <f>Declaration!B70</f>
        <v>Mica</v>
      </c>
      <c r="B54" s="79">
        <f>Declaration!D70</f>
        <v>0</v>
      </c>
      <c r="C54" s="136" t="str">
        <f t="shared" ca="1" si="20"/>
        <v>Vollständig</v>
      </c>
      <c r="D54" s="318" t="str">
        <f t="shared" si="21"/>
        <v/>
      </c>
      <c r="E54" s="16"/>
      <c r="F54" s="84">
        <f t="shared" si="22"/>
        <v>0</v>
      </c>
      <c r="G54" s="62">
        <f t="shared" si="23"/>
        <v>1</v>
      </c>
      <c r="H54" s="63">
        <f t="shared" si="24"/>
        <v>0</v>
      </c>
      <c r="I54" s="131" t="str">
        <f ca="1">OFFSET(L!$C$1,MATCH("Checker"&amp;"Comp",L!$A:$A,0)-1,SL,,)</f>
        <v>Vollständig</v>
      </c>
      <c r="J54" s="132" t="str">
        <f ca="1">OFFSET(L!$C$1,MATCH("Checker"&amp;ADDRESS(ROW(),COLUMN(),4),L!$A:$A,0)-1,SL,,)</f>
        <v>Erklären Sie in der Reiterzelle D70 der Erklärung, ob innerhalb des Umfangs der in dieser Umfrage angegebenen Produkte verwendetes angegebenen Mineralien vollständig aus Recycling oder Schrott stammt</v>
      </c>
    </row>
    <row r="55" spans="1:10" ht="55.5" customHeight="1">
      <c r="A55" s="80" t="str">
        <f>Declaration!B71</f>
        <v>Nickel(*)</v>
      </c>
      <c r="B55" s="79" t="str">
        <f>Declaration!D71</f>
        <v>No</v>
      </c>
      <c r="C55" s="136" t="str">
        <f t="shared" ca="1" si="20"/>
        <v>Vollständig</v>
      </c>
      <c r="D55" s="318" t="str">
        <f t="shared" si="21"/>
        <v/>
      </c>
      <c r="E55" s="16"/>
      <c r="F55" s="84">
        <f t="shared" si="22"/>
        <v>1</v>
      </c>
      <c r="G55" s="62">
        <f t="shared" si="23"/>
        <v>0</v>
      </c>
      <c r="H55" s="63">
        <f t="shared" si="24"/>
        <v>0</v>
      </c>
      <c r="I55" s="131" t="str">
        <f ca="1">OFFSET(L!$C$1,MATCH("Checker"&amp;"Comp",L!$A:$A,0)-1,SL,,)</f>
        <v>Vollständig</v>
      </c>
      <c r="J55" s="132" t="str">
        <f ca="1">OFFSET(L!$C$1,MATCH("Checker"&amp;ADDRESS(ROW(),COLUMN(),4),L!$A:$A,0)-1,SL,,)</f>
        <v>Erklären Sie in der Reiterzelle D71 der Erklärung, ob innerhalb des Umfangs der in dieser Umfrage angegebenen Produkte verwendetes angegebenen Mineralien vollständig aus Recycling oder Schrott stammt</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Wie hoch ist der Prozentsatz an Lieferanten, die auf Ihre Lieferkettenumfrage geantwortet haben?(*)</v>
      </c>
      <c r="B60" s="82"/>
      <c r="C60" s="82"/>
      <c r="D60" s="86"/>
      <c r="E60" s="16" t="s">
        <v>15</v>
      </c>
      <c r="F60" s="83"/>
    </row>
    <row r="61" spans="1:10" ht="26.25">
      <c r="A61" s="80" t="str">
        <f>Declaration!B78</f>
        <v>Cobalt</v>
      </c>
      <c r="B61" s="79">
        <f>Declaration!D78</f>
        <v>0</v>
      </c>
      <c r="C61" s="136" t="str">
        <f t="shared" ca="1" si="3"/>
        <v>Vollständig</v>
      </c>
      <c r="D61" s="319" t="str">
        <f>IF(H61=1,"Click here to answer question 5 for specified mineral","")</f>
        <v/>
      </c>
      <c r="E61" s="16" t="s">
        <v>18</v>
      </c>
      <c r="F61" s="84">
        <f>F50</f>
        <v>0</v>
      </c>
      <c r="G61" s="62">
        <f t="shared" si="14"/>
        <v>1</v>
      </c>
      <c r="H61" s="63">
        <f t="shared" si="15"/>
        <v>0</v>
      </c>
      <c r="I61" s="131" t="str">
        <f ca="1">OFFSET(L!$C$1,MATCH("Checker"&amp;"Comp",L!$A:$A,0)-1,SL,,)</f>
        <v>Vollständig</v>
      </c>
      <c r="J61" s="15" t="str">
        <f ca="1">OFFSET(L!$C$1,MATCH("Checker"&amp;ADDRESS(ROW(),COLUMN(),4),L!$A:$A,0)-1,SL,,)</f>
        <v>Geben Sie den Vollständigkeitsgrad der Schmelzhütteninformationen des Anbieters in Prozent in der Reiterzelle D78 der Erklärung an</v>
      </c>
    </row>
    <row r="62" spans="1:10" ht="26.25">
      <c r="A62" s="80" t="str">
        <f>Declaration!B79</f>
        <v>Copper(*)</v>
      </c>
      <c r="B62" s="79" t="str">
        <f>Declaration!D79</f>
        <v>100%</v>
      </c>
      <c r="C62" s="136" t="str">
        <f t="shared" ca="1" si="3"/>
        <v>Vollständig</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Vollständig</v>
      </c>
      <c r="J62" s="15" t="str">
        <f ca="1">OFFSET(L!$C$1,MATCH("Checker"&amp;ADDRESS(ROW(),COLUMN(),4),L!$A:$A,0)-1,SL,,)</f>
        <v>Geben Sie den Vollständigkeitsgrad der Schmelzhütteninformationen des Anbieters in Prozent in der Reiterzelle D79 der Erklärung an</v>
      </c>
    </row>
    <row r="63" spans="1:10" ht="15">
      <c r="A63" s="80" t="str">
        <f>Declaration!B80</f>
        <v>Graphite</v>
      </c>
      <c r="B63" s="79">
        <f>Declaration!D80</f>
        <v>0</v>
      </c>
      <c r="C63" s="136" t="str">
        <f t="shared" ca="1" si="3"/>
        <v>Vollständig</v>
      </c>
      <c r="D63" s="319" t="str">
        <f t="shared" si="25"/>
        <v/>
      </c>
      <c r="E63" s="16"/>
      <c r="F63" s="84">
        <f t="shared" si="26"/>
        <v>0</v>
      </c>
      <c r="G63" s="62">
        <f t="shared" si="27"/>
        <v>1</v>
      </c>
      <c r="H63" s="63">
        <f t="shared" si="28"/>
        <v>0</v>
      </c>
      <c r="I63" s="131" t="str">
        <f ca="1">OFFSET(L!$C$1,MATCH("Checker"&amp;"Comp",L!$A:$A,0)-1,SL,,)</f>
        <v>Vollständig</v>
      </c>
      <c r="J63" s="15" t="str">
        <f ca="1">OFFSET(L!$C$1,MATCH("Checker"&amp;ADDRESS(ROW(),COLUMN(),4),L!$A:$A,0)-1,SL,,)</f>
        <v>Geben Sie den Vollständigkeitsgrad der Schmelzhütteninformationen des Anbieters in Prozent in der Reiterzelle D80 der Erklärung an</v>
      </c>
    </row>
    <row r="64" spans="1:10" ht="15">
      <c r="A64" s="80" t="str">
        <f>Declaration!B81</f>
        <v>Lithium</v>
      </c>
      <c r="B64" s="79">
        <f>Declaration!D81</f>
        <v>0</v>
      </c>
      <c r="C64" s="136" t="str">
        <f t="shared" ca="1" si="3"/>
        <v>Vollständig</v>
      </c>
      <c r="D64" s="319" t="str">
        <f t="shared" si="25"/>
        <v/>
      </c>
      <c r="E64" s="16"/>
      <c r="F64" s="84">
        <f t="shared" si="26"/>
        <v>0</v>
      </c>
      <c r="G64" s="62">
        <f t="shared" si="27"/>
        <v>1</v>
      </c>
      <c r="H64" s="63">
        <f t="shared" si="28"/>
        <v>0</v>
      </c>
      <c r="I64" s="131" t="str">
        <f ca="1">OFFSET(L!$C$1,MATCH("Checker"&amp;"Comp",L!$A:$A,0)-1,SL,,)</f>
        <v>Vollständig</v>
      </c>
      <c r="J64" s="15" t="str">
        <f ca="1">OFFSET(L!$C$1,MATCH("Checker"&amp;ADDRESS(ROW(),COLUMN(),4),L!$A:$A,0)-1,SL,,)</f>
        <v>Geben Sie den Vollständigkeitsgrad der Schmelzhütteninformationen des Anbieters in Prozent in der Reiterzelle D81 der Erklärung an</v>
      </c>
    </row>
    <row r="65" spans="1:10" ht="15">
      <c r="A65" s="80" t="str">
        <f>Declaration!B82</f>
        <v>Mica</v>
      </c>
      <c r="B65" s="79">
        <f>Declaration!D82</f>
        <v>0</v>
      </c>
      <c r="C65" s="136" t="str">
        <f t="shared" ca="1" si="3"/>
        <v>Vollständig</v>
      </c>
      <c r="D65" s="319" t="str">
        <f t="shared" si="25"/>
        <v/>
      </c>
      <c r="E65" s="16"/>
      <c r="F65" s="84">
        <f t="shared" si="26"/>
        <v>0</v>
      </c>
      <c r="G65" s="62">
        <f t="shared" si="27"/>
        <v>1</v>
      </c>
      <c r="H65" s="63">
        <f t="shared" si="28"/>
        <v>0</v>
      </c>
      <c r="I65" s="131" t="str">
        <f ca="1">OFFSET(L!$C$1,MATCH("Checker"&amp;"Comp",L!$A:$A,0)-1,SL,,)</f>
        <v>Vollständig</v>
      </c>
      <c r="J65" s="15" t="str">
        <f ca="1">OFFSET(L!$C$1,MATCH("Checker"&amp;ADDRESS(ROW(),COLUMN(),4),L!$A:$A,0)-1,SL,,)</f>
        <v>Geben Sie den Vollständigkeitsgrad der Schmelzhütteninformationen des Anbieters in Prozent in der Reiterzelle D82 der Erklärung an</v>
      </c>
    </row>
    <row r="66" spans="1:10" ht="15">
      <c r="A66" s="80" t="str">
        <f>Declaration!B83</f>
        <v>Nickel(*)</v>
      </c>
      <c r="B66" s="79" t="str">
        <f>Declaration!D83</f>
        <v>100%</v>
      </c>
      <c r="C66" s="136" t="str">
        <f t="shared" ca="1" si="3"/>
        <v>Vollständig</v>
      </c>
      <c r="D66" s="319" t="str">
        <f t="shared" si="25"/>
        <v/>
      </c>
      <c r="E66" s="16"/>
      <c r="F66" s="84">
        <f t="shared" si="26"/>
        <v>1</v>
      </c>
      <c r="G66" s="62">
        <f t="shared" si="27"/>
        <v>0</v>
      </c>
      <c r="H66" s="63">
        <f t="shared" si="28"/>
        <v>0</v>
      </c>
      <c r="I66" s="131" t="str">
        <f ca="1">OFFSET(L!$C$1,MATCH("Checker"&amp;"Comp",L!$A:$A,0)-1,SL,,)</f>
        <v>Vollständig</v>
      </c>
      <c r="J66" s="15" t="str">
        <f ca="1">OFFSET(L!$C$1,MATCH("Checker"&amp;ADDRESS(ROW(),COLUMN(),4),L!$A:$A,0)-1,SL,,)</f>
        <v>Geben Sie den Vollständigkeitsgrad der Schmelzhütteninformationen des Anbieters in Prozent in der Reiterzelle D83 der Erklärung an</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Kennen Sie alle Verhüttungsbetriebe oder Verarbeitungsunternehmen, die das angegebenen Mineralien für Ihre Lieferkette bereitstellen?(*)</v>
      </c>
      <c r="B71" s="82"/>
      <c r="C71" s="82"/>
      <c r="D71" s="86"/>
      <c r="E71" s="16" t="s">
        <v>13</v>
      </c>
      <c r="F71" s="83"/>
    </row>
    <row r="72" spans="1:10" ht="51.75">
      <c r="A72" s="80" t="str">
        <f>Declaration!B90</f>
        <v>Cobalt</v>
      </c>
      <c r="B72" s="79">
        <f>Declaration!D90</f>
        <v>0</v>
      </c>
      <c r="C72" s="136" t="str">
        <f t="shared" ca="1" si="3"/>
        <v>Vollständig</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Vollständig</v>
      </c>
      <c r="J72" s="15" t="str">
        <f ca="1">OFFSET(L!$C$1,MATCH("Checker"&amp;ADDRESS(ROW(),COLUMN(),4),L!$A:$A,0)-1,SL,,)</f>
        <v xml:space="preserve">Geben Sie in der Reiterzelle D90 der Erklärung an, ob alle Schmelzhüttennamen in der Antwort auf diese Umfrage im Umfang der angegebenen Produkte zur Verfügung gestellt worden sind </v>
      </c>
    </row>
    <row r="73" spans="1:10" ht="51.75">
      <c r="A73" s="80" t="str">
        <f>Declaration!B91</f>
        <v>Copper(*)</v>
      </c>
      <c r="B73" s="79" t="str">
        <f>Declaration!D91</f>
        <v>Yes</v>
      </c>
      <c r="C73" s="136" t="str">
        <f t="shared" ref="C73:C81" ca="1" si="31">IF(H73=1,J73,I73)</f>
        <v>Vollständig</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Vollständig</v>
      </c>
      <c r="J73" s="15" t="str">
        <f ca="1">OFFSET(L!$C$1,MATCH("Checker"&amp;ADDRESS(ROW(),COLUMN(),4),L!$A:$A,0)-1,SL,,)</f>
        <v xml:space="preserve">Geben Sie in der Reiterzelle D91 der Erklärung an, ob alle Schmelzhüttennamen in der Antwort auf diese Umfrage im Umfang der angegebenen Produkte zur Verfügung gestellt worden sind </v>
      </c>
    </row>
    <row r="74" spans="1:10" ht="15">
      <c r="A74" s="80" t="str">
        <f>Declaration!B92</f>
        <v>Graphite</v>
      </c>
      <c r="B74" s="79">
        <f>Declaration!D92</f>
        <v>0</v>
      </c>
      <c r="C74" s="136" t="str">
        <f t="shared" ca="1" si="31"/>
        <v>Vollständig</v>
      </c>
      <c r="D74" s="319" t="str">
        <f t="shared" si="32"/>
        <v/>
      </c>
      <c r="E74" s="16"/>
      <c r="F74" s="84">
        <f t="shared" si="33"/>
        <v>0</v>
      </c>
      <c r="G74" s="62">
        <f t="shared" si="34"/>
        <v>1</v>
      </c>
      <c r="H74" s="63">
        <f t="shared" si="35"/>
        <v>0</v>
      </c>
      <c r="I74" s="131" t="str">
        <f ca="1">OFFSET(L!$C$1,MATCH("Checker"&amp;"Comp",L!$A:$A,0)-1,SL,,)</f>
        <v>Vollständig</v>
      </c>
      <c r="J74" s="15" t="str">
        <f ca="1">OFFSET(L!$C$1,MATCH("Checker"&amp;ADDRESS(ROW(),COLUMN(),4),L!$A:$A,0)-1,SL,,)</f>
        <v xml:space="preserve">Geben Sie in der Reiterzelle D92 der Erklärung an, ob alle Schmelzhüttennamen in der Antwort auf diese Umfrage im Umfang der angegebenen Produkte zur Verfügung gestellt worden sind </v>
      </c>
    </row>
    <row r="75" spans="1:10" ht="15">
      <c r="A75" s="80" t="str">
        <f>Declaration!B93</f>
        <v>Lithium</v>
      </c>
      <c r="B75" s="79">
        <f>Declaration!D93</f>
        <v>0</v>
      </c>
      <c r="C75" s="136" t="str">
        <f t="shared" ca="1" si="31"/>
        <v>Vollständig</v>
      </c>
      <c r="D75" s="319" t="str">
        <f t="shared" si="32"/>
        <v/>
      </c>
      <c r="E75" s="16"/>
      <c r="F75" s="84">
        <f t="shared" si="33"/>
        <v>0</v>
      </c>
      <c r="G75" s="62">
        <f t="shared" si="34"/>
        <v>1</v>
      </c>
      <c r="H75" s="63">
        <f t="shared" si="35"/>
        <v>0</v>
      </c>
      <c r="I75" s="131" t="str">
        <f ca="1">OFFSET(L!$C$1,MATCH("Checker"&amp;"Comp",L!$A:$A,0)-1,SL,,)</f>
        <v>Vollständig</v>
      </c>
      <c r="J75" s="15" t="str">
        <f ca="1">OFFSET(L!$C$1,MATCH("Checker"&amp;ADDRESS(ROW(),COLUMN(),4),L!$A:$A,0)-1,SL,,)</f>
        <v xml:space="preserve">Geben Sie in der Reiterzelle D93 der Erklärung an, ob alle Schmelzhüttennamen in der Antwort auf diese Umfrage im Umfang der angegebenen Produkte zur Verfügung gestellt worden sind </v>
      </c>
    </row>
    <row r="76" spans="1:10" ht="15">
      <c r="A76" s="80" t="str">
        <f>Declaration!B94</f>
        <v>Mica</v>
      </c>
      <c r="B76" s="79">
        <f>Declaration!D94</f>
        <v>0</v>
      </c>
      <c r="C76" s="136" t="str">
        <f t="shared" ca="1" si="31"/>
        <v>Vollständig</v>
      </c>
      <c r="D76" s="319" t="str">
        <f t="shared" si="32"/>
        <v/>
      </c>
      <c r="E76" s="16"/>
      <c r="F76" s="84">
        <f t="shared" si="33"/>
        <v>0</v>
      </c>
      <c r="G76" s="62">
        <f t="shared" si="34"/>
        <v>1</v>
      </c>
      <c r="H76" s="63">
        <f t="shared" si="35"/>
        <v>0</v>
      </c>
      <c r="I76" s="131" t="str">
        <f ca="1">OFFSET(L!$C$1,MATCH("Checker"&amp;"Comp",L!$A:$A,0)-1,SL,,)</f>
        <v>Vollständig</v>
      </c>
      <c r="J76" s="15" t="str">
        <f ca="1">OFFSET(L!$C$1,MATCH("Checker"&amp;ADDRESS(ROW(),COLUMN(),4),L!$A:$A,0)-1,SL,,)</f>
        <v xml:space="preserve">Geben Sie in der Reiterzelle D94 der Erklärung an, ob alle Schmelzhüttennamen in der Antwort auf diese Umfrage im Umfang der angegebenen Produkte zur Verfügung gestellt worden sind </v>
      </c>
    </row>
    <row r="77" spans="1:10" ht="15">
      <c r="A77" s="80" t="str">
        <f>Declaration!B95</f>
        <v>Nickel(*)</v>
      </c>
      <c r="B77" s="79" t="str">
        <f>Declaration!D95</f>
        <v>Yes</v>
      </c>
      <c r="C77" s="136" t="str">
        <f t="shared" ca="1" si="31"/>
        <v>Vollständig</v>
      </c>
      <c r="D77" s="319" t="str">
        <f t="shared" si="32"/>
        <v/>
      </c>
      <c r="E77" s="16"/>
      <c r="F77" s="84">
        <f t="shared" si="33"/>
        <v>1</v>
      </c>
      <c r="G77" s="62">
        <f t="shared" si="34"/>
        <v>0</v>
      </c>
      <c r="H77" s="63">
        <f t="shared" si="35"/>
        <v>0</v>
      </c>
      <c r="I77" s="131" t="str">
        <f ca="1">OFFSET(L!$C$1,MATCH("Checker"&amp;"Comp",L!$A:$A,0)-1,SL,,)</f>
        <v>Vollständig</v>
      </c>
      <c r="J77" s="15" t="str">
        <f ca="1">OFFSET(L!$C$1,MATCH("Checker"&amp;ADDRESS(ROW(),COLUMN(),4),L!$A:$A,0)-1,SL,,)</f>
        <v xml:space="preserve">Geben Sie in der Reiterzelle D95 der Erklärung an, ob alle Schmelzhüttennamen in der Antwort auf diese Umfrage im Umfang der angegebenen Produkte zur Verfügung gestellt worden sind </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Sind alle anwendbaren Informationen über Verhüttungsbetriebe oder Verarbeitungsunternehmen, die Ihr Unternehmen erhalten hat, in dieser Erklärung genannt worden?(*)</v>
      </c>
      <c r="B82" s="82"/>
      <c r="C82" s="82"/>
      <c r="D82" s="86"/>
      <c r="E82" s="16" t="s">
        <v>16</v>
      </c>
      <c r="F82" s="83"/>
    </row>
    <row r="83" spans="1:10" ht="41.45" customHeight="1">
      <c r="A83" s="80" t="str">
        <f>Declaration!B102</f>
        <v>Cobalt</v>
      </c>
      <c r="B83" s="79">
        <f>Declaration!D102</f>
        <v>0</v>
      </c>
      <c r="C83" s="136" t="str">
        <f t="shared" ref="C83:C92" ca="1" si="36">IF(H83=1,J83,I83)</f>
        <v>Vollständig</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Vollständig</v>
      </c>
      <c r="J83" s="15" t="str">
        <f ca="1">OFFSET(L!$C$1,MATCH("Checker"&amp;ADDRESS(ROW(),COLUMN(),4),L!$A:$A,0)-1,SL,,)</f>
        <v>Geben Sie in der Reiterzelle D102 der Erklärung an, ob alle Informationen über Schmelzhütten für angegebenen  Mineralien zur Verfügung gestellt worden sind</v>
      </c>
    </row>
    <row r="84" spans="1:10" ht="41.45" customHeight="1">
      <c r="A84" s="80" t="str">
        <f>Declaration!B103</f>
        <v>Copper(*)</v>
      </c>
      <c r="B84" s="79" t="str">
        <f>Declaration!D103</f>
        <v>Yes</v>
      </c>
      <c r="C84" s="136" t="str">
        <f t="shared" ca="1" si="36"/>
        <v>Vollständig</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Vollständig</v>
      </c>
      <c r="J84" s="15" t="str">
        <f ca="1">OFFSET(L!$C$1,MATCH("Checker"&amp;ADDRESS(ROW(),COLUMN(),4),L!$A:$A,0)-1,SL,,)</f>
        <v>Geben Sie in der Reiterzelle D103 der Erklärung an, ob alle Informationen über Schmelzhütten für angegebenen  Mineralien zur Verfügung gestellt worden sind</v>
      </c>
    </row>
    <row r="85" spans="1:10" ht="41.45" customHeight="1">
      <c r="A85" s="80" t="str">
        <f>Declaration!B104</f>
        <v>Graphite</v>
      </c>
      <c r="B85" s="79">
        <f>Declaration!D104</f>
        <v>0</v>
      </c>
      <c r="C85" s="136" t="str">
        <f t="shared" ca="1" si="36"/>
        <v>Vollständig</v>
      </c>
      <c r="D85" s="319" t="str">
        <f t="shared" si="39"/>
        <v/>
      </c>
      <c r="E85" s="16"/>
      <c r="F85" s="84">
        <f t="shared" si="40"/>
        <v>0</v>
      </c>
      <c r="G85" s="62">
        <f t="shared" si="41"/>
        <v>1</v>
      </c>
      <c r="H85" s="63">
        <f t="shared" si="42"/>
        <v>0</v>
      </c>
      <c r="I85" s="131" t="str">
        <f ca="1">OFFSET(L!$C$1,MATCH("Checker"&amp;"Comp",L!$A:$A,0)-1,SL,,)</f>
        <v>Vollständig</v>
      </c>
      <c r="J85" s="15" t="str">
        <f ca="1">OFFSET(L!$C$1,MATCH("Checker"&amp;ADDRESS(ROW(),COLUMN(),4),L!$A:$A,0)-1,SL,,)</f>
        <v>Geben Sie in der Reiterzelle D104 der Erklärung an, ob alle Informationen über Schmelzhütten für angegebenen  Mineralien zur Verfügung gestellt worden sind</v>
      </c>
    </row>
    <row r="86" spans="1:10" ht="41.45" customHeight="1">
      <c r="A86" s="80" t="str">
        <f>Declaration!B105</f>
        <v>Lithium</v>
      </c>
      <c r="B86" s="79">
        <f>Declaration!D105</f>
        <v>0</v>
      </c>
      <c r="C86" s="136" t="str">
        <f t="shared" ca="1" si="36"/>
        <v>Vollständig</v>
      </c>
      <c r="D86" s="319" t="str">
        <f t="shared" si="39"/>
        <v/>
      </c>
      <c r="E86" s="16"/>
      <c r="F86" s="84">
        <f t="shared" si="40"/>
        <v>0</v>
      </c>
      <c r="G86" s="62">
        <f t="shared" si="41"/>
        <v>1</v>
      </c>
      <c r="H86" s="63">
        <f t="shared" si="42"/>
        <v>0</v>
      </c>
      <c r="I86" s="131" t="str">
        <f ca="1">OFFSET(L!$C$1,MATCH("Checker"&amp;"Comp",L!$A:$A,0)-1,SL,,)</f>
        <v>Vollständig</v>
      </c>
      <c r="J86" s="15" t="str">
        <f ca="1">OFFSET(L!$C$1,MATCH("Checker"&amp;ADDRESS(ROW(),COLUMN(),4),L!$A:$A,0)-1,SL,,)</f>
        <v>Geben Sie in der Reiterzelle D105 der Erklärung an, ob alle Informationen über Schmelzhütten für angegebenen  Mineralien zur Verfügung gestellt worden sind</v>
      </c>
    </row>
    <row r="87" spans="1:10" ht="41.45" customHeight="1">
      <c r="A87" s="80" t="str">
        <f>Declaration!B106</f>
        <v>Mica</v>
      </c>
      <c r="B87" s="79">
        <f>Declaration!D106</f>
        <v>0</v>
      </c>
      <c r="C87" s="136" t="str">
        <f t="shared" ca="1" si="36"/>
        <v>Vollständig</v>
      </c>
      <c r="D87" s="319" t="str">
        <f t="shared" si="39"/>
        <v/>
      </c>
      <c r="E87" s="16"/>
      <c r="F87" s="84">
        <f t="shared" si="40"/>
        <v>0</v>
      </c>
      <c r="G87" s="62">
        <f t="shared" si="41"/>
        <v>1</v>
      </c>
      <c r="H87" s="63">
        <f t="shared" si="42"/>
        <v>0</v>
      </c>
      <c r="I87" s="131" t="str">
        <f ca="1">OFFSET(L!$C$1,MATCH("Checker"&amp;"Comp",L!$A:$A,0)-1,SL,,)</f>
        <v>Vollständig</v>
      </c>
      <c r="J87" s="15" t="str">
        <f ca="1">OFFSET(L!$C$1,MATCH("Checker"&amp;ADDRESS(ROW(),COLUMN(),4),L!$A:$A,0)-1,SL,,)</f>
        <v>Geben Sie in der Reiterzelle D106 der Erklärung an, ob alle Informationen über Schmelzhütten für angegebenen  Mineralien zur Verfügung gestellt worden sind</v>
      </c>
    </row>
    <row r="88" spans="1:10" ht="41.45" customHeight="1">
      <c r="A88" s="80" t="str">
        <f>Declaration!B107</f>
        <v>Nickel(*)</v>
      </c>
      <c r="B88" s="79" t="str">
        <f>Declaration!D107</f>
        <v>Yes</v>
      </c>
      <c r="C88" s="136" t="str">
        <f t="shared" ca="1" si="36"/>
        <v>Vollständig</v>
      </c>
      <c r="D88" s="319" t="str">
        <f t="shared" si="39"/>
        <v/>
      </c>
      <c r="E88" s="16"/>
      <c r="F88" s="84">
        <f t="shared" si="40"/>
        <v>1</v>
      </c>
      <c r="G88" s="62">
        <f t="shared" si="41"/>
        <v>0</v>
      </c>
      <c r="H88" s="63">
        <f t="shared" si="42"/>
        <v>0</v>
      </c>
      <c r="I88" s="131" t="str">
        <f ca="1">OFFSET(L!$C$1,MATCH("Checker"&amp;"Comp",L!$A:$A,0)-1,SL,,)</f>
        <v>Vollständig</v>
      </c>
      <c r="J88" s="15" t="str">
        <f ca="1">OFFSET(L!$C$1,MATCH("Checker"&amp;ADDRESS(ROW(),COLUMN(),4),L!$A:$A,0)-1,SL,,)</f>
        <v>Geben Sie in der Reiterzelle D107 der Erklärung an, ob alle Informationen über Schmelzhütten für angegebenen  Mineralien zur Verfügung gestellt worden sind</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Frage</v>
      </c>
      <c r="B93" s="82"/>
      <c r="C93" s="82"/>
      <c r="D93" s="86"/>
      <c r="E93" s="16" t="s">
        <v>18</v>
      </c>
      <c r="F93" s="83"/>
      <c r="G93" s="83"/>
      <c r="H93" s="83"/>
    </row>
    <row r="94" spans="1:10" ht="39">
      <c r="A94" s="79" t="str">
        <f ca="1">Declaration!B115</f>
        <v>A. Haben Sie eine Richtlinie zur verantwortungsvollen Beschaffung von Mineralien aufgestellt?</v>
      </c>
      <c r="B94" s="79" t="str">
        <f>Declaration!D115</f>
        <v>Yes</v>
      </c>
      <c r="C94" s="136" t="str">
        <f ca="1">IF(H94=1,J94,I94)</f>
        <v>Vollständig</v>
      </c>
      <c r="D94" s="320" t="str">
        <f>IF(H94=1,"Click here to answer question (A)","")</f>
        <v/>
      </c>
      <c r="E94" s="16" t="s">
        <v>15</v>
      </c>
      <c r="F94" s="84">
        <f>IF(SUM(F$39:F$48)=0,0,1)</f>
        <v>1</v>
      </c>
      <c r="G94" s="62">
        <f t="shared" si="14"/>
        <v>0</v>
      </c>
      <c r="H94" s="63">
        <f t="shared" si="15"/>
        <v>0</v>
      </c>
      <c r="I94" s="131" t="str">
        <f ca="1">OFFSET(L!$C$1,MATCH("Checker"&amp;"Comp",L!$A:$A,0)-1,SL,,)</f>
        <v>Vollständig</v>
      </c>
      <c r="J94" s="15" t="str">
        <f ca="1">OFFSET(L!$C$1,MATCH("Checker"&amp;ADDRESS(ROW(),COLUMN(),4),L!$A:$A,0)-1,SL,,)</f>
        <v>Geben Sie in Zelle D115 der Erklärung an, ob Ihr Unternehmen Ihre Richtlinie zur konfliktfreien Mineralienbeschaffung auf seiner Website öffentlich verfügbar gemacht hat</v>
      </c>
    </row>
    <row r="95" spans="1:10" ht="51">
      <c r="A95" s="79" t="str">
        <f ca="1">Declaration!B117</f>
        <v>B. Ist Ihre Richtlinie zur verantwortungsvollen Beschaffung von Mineralien auf Ihrer Website einsehbar? (Hinweis – Bei „Ja“ hat der Benutzer die URL im Anmerkungsfeld anzugeben.)</v>
      </c>
      <c r="B95" s="79" t="str">
        <f>Declaration!D117</f>
        <v>Yes</v>
      </c>
      <c r="C95" s="136" t="str">
        <f ca="1">IF(H95=1,J95,I95)</f>
        <v>Vollständig</v>
      </c>
      <c r="D95" s="321" t="str">
        <f>IF(H95=1,"Click here to answer question (B)","")</f>
        <v/>
      </c>
      <c r="E95" s="16" t="s">
        <v>15</v>
      </c>
      <c r="F95" s="84">
        <f t="shared" ref="F95:F111" si="43">F$94</f>
        <v>1</v>
      </c>
      <c r="G95" s="62">
        <f t="shared" si="14"/>
        <v>0</v>
      </c>
      <c r="H95" s="63">
        <f t="shared" si="15"/>
        <v>0</v>
      </c>
      <c r="I95" s="131" t="str">
        <f ca="1">OFFSET(L!$C$1,MATCH("Checker"&amp;"Comp",L!$A:$A,0)-1,SL,,)</f>
        <v>Vollständig</v>
      </c>
      <c r="J95" s="15" t="str">
        <f ca="1">OFFSET(L!$C$1,MATCH("Checker"&amp;ADDRESS(ROW(),COLUMN(),4),L!$A:$A,0)-1,SL,,)</f>
        <v>Geben Sie in Zelle D117 der Erklärung an, ob Ihr Unternehmen Ihre Richtlinie zur konfliktfreien Mineralieneschaffung auf seiner Website öffentlich verfügbar gemacht hat</v>
      </c>
    </row>
    <row r="96" spans="1:10" ht="24.95" customHeight="1">
      <c r="A96" s="79" t="s">
        <v>53</v>
      </c>
      <c r="B96" s="79" t="str">
        <f>Declaration!G117</f>
        <v>https://vogt.shop/en/our-company/downloads/certificates.html</v>
      </c>
      <c r="C96" s="79" t="str">
        <f ca="1">IF(H96=1,J96,I96)</f>
        <v>Vollständig</v>
      </c>
      <c r="D96" s="322" t="str">
        <f>IF(H96=1,"Click here to answer question (C)","")</f>
        <v/>
      </c>
      <c r="E96" s="16" t="s">
        <v>15</v>
      </c>
      <c r="F96" s="84">
        <f>IF(AND(F95=1,B95="Yes"),1,0)</f>
        <v>1</v>
      </c>
      <c r="G96" s="62">
        <f>IF(LEN(B96)&gt;1,0,1)</f>
        <v>0</v>
      </c>
      <c r="H96" s="63">
        <f>F96*G96</f>
        <v>0</v>
      </c>
      <c r="I96" s="131" t="str">
        <f ca="1">OFFSET(L!$C$1,MATCH("Checker"&amp;"Comp",L!$A:$A,0)-1,SL,,)</f>
        <v>Vollständig</v>
      </c>
      <c r="J96" s="15" t="str">
        <f ca="1">OFFSET(L!$C$1,MATCH("Checker"&amp;ADDRESS(ROW(),COLUMN(),4),L!$A:$A,0)-1,SL,,)</f>
        <v xml:space="preserve">Geben Sie in der Arbeitsblattzelle G71 der Erklärung den URL an, falls Sie Frage B mit „Ja“ beantworten. Das Format des URL sollte „www.companyname.com“ entsprechen </v>
      </c>
    </row>
    <row r="97" spans="1:10" ht="24.95" customHeight="1">
      <c r="A97" s="79" t="str">
        <f ca="1">Declaration!B119</f>
        <v>C. Verlangen Sie von Ihren direkten Lieferanten, das angegebenen Mineralien von Verhüttungsbetrieben, deren Sorgfaltspflichtpraktiken von einem unabhängigen Prüfungsprogramm einer dritten Partei überprüft worden sind?</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Vollständig</v>
      </c>
      <c r="D98" s="321" t="str">
        <f>IF(H98=1,"Click here to answer question (C)","")</f>
        <v/>
      </c>
      <c r="E98" s="16"/>
      <c r="F98" s="84">
        <f>F39</f>
        <v>0</v>
      </c>
      <c r="G98" s="62">
        <f t="shared" si="14"/>
        <v>1</v>
      </c>
      <c r="H98" s="63">
        <f t="shared" si="15"/>
        <v>0</v>
      </c>
      <c r="I98" s="131" t="str">
        <f ca="1">OFFSET(L!$C$1,MATCH("Checker"&amp;"Comp",L!$A:$A,0)-1,SL,,)</f>
        <v>Vollständig</v>
      </c>
      <c r="J98" s="15" t="str">
        <f ca="1">OFFSET(L!$C$1,MATCH("Checker"&amp;ADDRESS(ROW(),COLUMN(),4),L!$A:$A,0)-1,SL,,)</f>
        <v>Geben Sie in Zelle D120 der Erklärung an, ob Sie von Ihren direkten Lieferanten verlangen angegebenen Mineralien, bei Schmelzhütten einzukaufen, deren Due-Diligence-Praktiken von unabhängigen Prüfungsprogramm Dritter überprüft worden sind</v>
      </c>
    </row>
    <row r="99" spans="1:10" ht="81" customHeight="1">
      <c r="A99" s="79" t="str">
        <f>Declaration!B121</f>
        <v>Copper(*)</v>
      </c>
      <c r="B99" s="79" t="str">
        <f>Declaration!D121</f>
        <v>Yes</v>
      </c>
      <c r="C99" s="136" t="str">
        <f t="shared" ca="1" si="44"/>
        <v>Vollständig</v>
      </c>
      <c r="D99" s="321" t="str">
        <f>IF(H99=1,"Click here to answer question (C)","")</f>
        <v/>
      </c>
      <c r="E99" s="16"/>
      <c r="F99" s="84">
        <f t="shared" ref="F99:F103" si="45">F40</f>
        <v>1</v>
      </c>
      <c r="G99" s="62">
        <f t="shared" si="14"/>
        <v>0</v>
      </c>
      <c r="H99" s="63">
        <f t="shared" si="15"/>
        <v>0</v>
      </c>
      <c r="I99" s="131" t="str">
        <f ca="1">OFFSET(L!$C$1,MATCH("Checker"&amp;"Comp",L!$A:$A,0)-1,SL,,)</f>
        <v>Vollständig</v>
      </c>
      <c r="J99" s="15" t="str">
        <f ca="1">OFFSET(L!$C$1,MATCH("Checker"&amp;ADDRESS(ROW(),COLUMN(),4),L!$A:$A,0)-1,SL,,)</f>
        <v>Geben Sie in Zelle D121 der Erklärung an, ob Sie von Ihren direkten Lieferanten verlangen angegebenen Mineralien, bei Schmelzhütten einzukaufen, deren Due-Diligence-Praktiken von unabhängigen Prüfungsprogramm Dritter überprüft worden sind</v>
      </c>
    </row>
    <row r="100" spans="1:10" ht="81" customHeight="1">
      <c r="A100" s="79" t="str">
        <f>Declaration!B122</f>
        <v>Graphite</v>
      </c>
      <c r="B100" s="79">
        <f>Declaration!D122</f>
        <v>0</v>
      </c>
      <c r="C100" s="136" t="str">
        <f t="shared" ca="1" si="44"/>
        <v>Vollständig</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Vollständig</v>
      </c>
      <c r="J100" s="15" t="str">
        <f ca="1">OFFSET(L!$C$1,MATCH("Checker"&amp;ADDRESS(ROW(),COLUMN(),4),L!$A:$A,0)-1,SL,,)</f>
        <v>Geben Sie in Zelle D122 der Erklärung an, ob Sie von Ihren direkten Lieferanten verlangen angegebenen Mineralien, bei Schmelzhütten einzukaufen, deren Due-Diligence-Praktiken von unabhängigen Prüfungsprogramm Dritter überprüft worden sind</v>
      </c>
    </row>
    <row r="101" spans="1:10" ht="81" customHeight="1">
      <c r="A101" s="79" t="str">
        <f>Declaration!B123</f>
        <v>Lithium</v>
      </c>
      <c r="B101" s="79">
        <f>Declaration!D123</f>
        <v>0</v>
      </c>
      <c r="C101" s="136" t="str">
        <f t="shared" ca="1" si="44"/>
        <v>Vollständig</v>
      </c>
      <c r="D101" s="321" t="str">
        <f t="shared" si="46"/>
        <v/>
      </c>
      <c r="E101" s="16"/>
      <c r="F101" s="84">
        <f t="shared" si="45"/>
        <v>0</v>
      </c>
      <c r="G101" s="62">
        <f t="shared" si="47"/>
        <v>1</v>
      </c>
      <c r="H101" s="63">
        <f t="shared" si="48"/>
        <v>0</v>
      </c>
      <c r="I101" s="131" t="str">
        <f ca="1">OFFSET(L!$C$1,MATCH("Checker"&amp;"Comp",L!$A:$A,0)-1,SL,,)</f>
        <v>Vollständig</v>
      </c>
      <c r="J101" s="15" t="str">
        <f ca="1">OFFSET(L!$C$1,MATCH("Checker"&amp;ADDRESS(ROW(),COLUMN(),4),L!$A:$A,0)-1,SL,,)</f>
        <v>Geben Sie in Zelle D123 der Erklärung an, ob Sie von Ihren direkten Lieferanten verlangen angegebenen Mineralien, bei Schmelzhütten einzukaufen, deren Due-Diligence-Praktiken von unabhängigen Prüfungsprogramm Dritter überprüft worden sind</v>
      </c>
    </row>
    <row r="102" spans="1:10" ht="81" customHeight="1">
      <c r="A102" s="79" t="str">
        <f>Declaration!B124</f>
        <v>Mica</v>
      </c>
      <c r="B102" s="79">
        <f>Declaration!D124</f>
        <v>0</v>
      </c>
      <c r="C102" s="136" t="str">
        <f t="shared" ca="1" si="44"/>
        <v>Vollständig</v>
      </c>
      <c r="D102" s="321" t="str">
        <f t="shared" si="46"/>
        <v/>
      </c>
      <c r="E102" s="16"/>
      <c r="F102" s="84">
        <f t="shared" si="45"/>
        <v>0</v>
      </c>
      <c r="G102" s="62">
        <f t="shared" si="47"/>
        <v>1</v>
      </c>
      <c r="H102" s="63">
        <f t="shared" si="48"/>
        <v>0</v>
      </c>
      <c r="I102" s="131" t="str">
        <f ca="1">OFFSET(L!$C$1,MATCH("Checker"&amp;"Comp",L!$A:$A,0)-1,SL,,)</f>
        <v>Vollständig</v>
      </c>
      <c r="J102" s="15" t="str">
        <f ca="1">OFFSET(L!$C$1,MATCH("Checker"&amp;ADDRESS(ROW(),COLUMN(),4),L!$A:$A,0)-1,SL,,)</f>
        <v>Geben Sie in Zelle D124 der Erklärung an, ob Sie von Ihren direkten Lieferanten verlangen angegebenen Mineralien, bei Schmelzhütten einzukaufen, deren Due-Diligence-Praktiken von unabhängigen Prüfungsprogramm Dritter überprüft worden sind</v>
      </c>
    </row>
    <row r="103" spans="1:10" ht="81" customHeight="1">
      <c r="A103" s="79" t="str">
        <f>Declaration!B125</f>
        <v>Nickel(*)</v>
      </c>
      <c r="B103" s="79" t="str">
        <f>Declaration!D125</f>
        <v>Yes</v>
      </c>
      <c r="C103" s="136" t="str">
        <f t="shared" ca="1" si="44"/>
        <v>Vollständig</v>
      </c>
      <c r="D103" s="321" t="str">
        <f t="shared" si="46"/>
        <v/>
      </c>
      <c r="E103" s="16"/>
      <c r="F103" s="84">
        <f t="shared" si="45"/>
        <v>1</v>
      </c>
      <c r="G103" s="62">
        <f t="shared" si="47"/>
        <v>0</v>
      </c>
      <c r="H103" s="63">
        <f t="shared" si="48"/>
        <v>0</v>
      </c>
      <c r="I103" s="131" t="str">
        <f ca="1">OFFSET(L!$C$1,MATCH("Checker"&amp;"Comp",L!$A:$A,0)-1,SL,,)</f>
        <v>Vollständig</v>
      </c>
      <c r="J103" s="15" t="str">
        <f ca="1">OFFSET(L!$C$1,MATCH("Checker"&amp;ADDRESS(ROW(),COLUMN(),4),L!$A:$A,0)-1,SL,,)</f>
        <v>Geben Sie in Zelle D125 der Erklärung an, ob Sie von Ihren direkten Lieferanten verlangen angegebenen Mineralien, bei Schmelzhütten einzukaufen, deren Due-Diligence-Praktiken von unabhängigen Prüfungsprogramm Dritter überprüft worden sind</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Haben Sie Sorgfaltspflichtmaßnahmen für verantwortungsvolle Beschaffung in Kraft gesetzt?</v>
      </c>
      <c r="B108" s="79" t="str">
        <f>Declaration!D131</f>
        <v>Yes</v>
      </c>
      <c r="C108" s="136" t="str">
        <f t="shared" ca="1" si="44"/>
        <v>Vollständig</v>
      </c>
      <c r="D108" s="321" t="str">
        <f>IF(H108=1,"Click here to answer question (D)","")</f>
        <v/>
      </c>
      <c r="E108" s="16" t="s">
        <v>15</v>
      </c>
      <c r="F108" s="84">
        <f t="shared" si="43"/>
        <v>1</v>
      </c>
      <c r="G108" s="62">
        <f t="shared" si="14"/>
        <v>0</v>
      </c>
      <c r="H108" s="63">
        <f t="shared" si="15"/>
        <v>0</v>
      </c>
      <c r="I108" s="131" t="str">
        <f ca="1">OFFSET(L!$C$1,MATCH("Checker"&amp;"Comp",L!$A:$A,0)-1,SL,,)</f>
        <v>Vollständig</v>
      </c>
      <c r="J108" s="15" t="str">
        <f ca="1">OFFSET(L!$C$1,MATCH("Checker"&amp;ADDRESS(ROW(),COLUMN(),4),L!$A:$A,0)-1,SL,,)</f>
        <v>Geben Sie in der Reiterzelle D131 der Erklärung an, ob Sie von Ihren Lieferanten Namen von Schmelzhütten verlangen</v>
      </c>
    </row>
    <row r="109" spans="1:10" ht="39">
      <c r="A109" s="79" t="str">
        <f ca="1">Declaration!B133</f>
        <v>E. Führt Ihr Unternehmen Lieferkettenumfragen bei Ihren relevanten Lieferanten zu angegebenen Mineralien durch?</v>
      </c>
      <c r="B109" s="79" t="str">
        <f>Declaration!D133</f>
        <v>Yes, in conformance with IPC1755 (e.g. EMRT)</v>
      </c>
      <c r="C109" s="136" t="str">
        <f t="shared" ca="1" si="44"/>
        <v>Vollständig</v>
      </c>
      <c r="D109" s="321" t="str">
        <f>IF(H109=1,"Click here to answer question (E)","")</f>
        <v/>
      </c>
      <c r="E109" s="16" t="s">
        <v>15</v>
      </c>
      <c r="F109" s="84">
        <f t="shared" si="43"/>
        <v>1</v>
      </c>
      <c r="G109" s="62">
        <f>IF(B109=0,1,0)</f>
        <v>0</v>
      </c>
      <c r="H109" s="63">
        <f t="shared" si="15"/>
        <v>0</v>
      </c>
      <c r="I109" s="131" t="str">
        <f ca="1">OFFSET(L!$C$1,MATCH("Checker"&amp;"Comp",L!$A:$A,0)-1,SL,,)</f>
        <v>Vollständig</v>
      </c>
      <c r="J109" s="15" t="str">
        <f ca="1">OFFSET(L!$C$1,MATCH("Checker"&amp;ADDRESS(ROW(),COLUMN(),4),L!$A:$A,0)-1,SL,,)</f>
        <v>Geben Sie in der Reiterzelle D133 der Erklärung an, ob Sie Umfragen zur Lieferkette zu Kobalt oder natürlicher Glimmer durchführen</v>
      </c>
    </row>
    <row r="110" spans="1:10" ht="39">
      <c r="A110" s="79" t="str">
        <f ca="1">Declaration!B135</f>
        <v>F. Prüfen Sie die Sorgfaltspflichtangaben, die Sie von Ihren Lieferanten erhalten, gegen die Erwartungen Ihres Unternehmens?</v>
      </c>
      <c r="B110" s="79" t="str">
        <f>Declaration!D135</f>
        <v>Yes</v>
      </c>
      <c r="C110" s="136" t="str">
        <f t="shared" ca="1" si="44"/>
        <v>Vollständig</v>
      </c>
      <c r="D110" s="321" t="str">
        <f>IF(H110=1,"Click here to answer question (F)","")</f>
        <v/>
      </c>
      <c r="E110" s="16" t="s">
        <v>15</v>
      </c>
      <c r="F110" s="84">
        <f t="shared" si="43"/>
        <v>1</v>
      </c>
      <c r="G110" s="62">
        <f>IF(B110=0,1,0)</f>
        <v>0</v>
      </c>
      <c r="H110" s="63">
        <f t="shared" si="15"/>
        <v>0</v>
      </c>
      <c r="I110" s="131" t="str">
        <f ca="1">OFFSET(L!$C$1,MATCH("Checker"&amp;"Comp",L!$A:$A,0)-1,SL,,)</f>
        <v>Vollständig</v>
      </c>
      <c r="J110" s="15" t="str">
        <f ca="1">OFFSET(L!$C$1,MATCH("Checker"&amp;ADDRESS(ROW(),COLUMN(),4),L!$A:$A,0)-1,SL,,)</f>
        <v>Geben Sie in der Reiterzelle D135 der Erklärung an, ob Sie Antworten der Lieferanten auf die Anforderungen Ihres Unternehmens überprüfen</v>
      </c>
    </row>
    <row r="111" spans="1:10" ht="39">
      <c r="A111" s="79" t="str">
        <f ca="1">Declaration!B137</f>
        <v>G. Umfasst Ihr Prüfverfahren die Überwachung von Abhilfemaßnahmen?</v>
      </c>
      <c r="B111" s="79" t="str">
        <f>Declaration!D137</f>
        <v>Yes</v>
      </c>
      <c r="C111" s="136" t="str">
        <f t="shared" ca="1" si="44"/>
        <v>Vollständig</v>
      </c>
      <c r="D111" s="321" t="str">
        <f>IF(H111=1,"Click here to answer question (G)","")</f>
        <v/>
      </c>
      <c r="E111" s="16" t="s">
        <v>15</v>
      </c>
      <c r="F111" s="84">
        <f t="shared" si="43"/>
        <v>1</v>
      </c>
      <c r="G111" s="62">
        <f t="shared" si="14"/>
        <v>0</v>
      </c>
      <c r="H111" s="63">
        <f t="shared" si="15"/>
        <v>0</v>
      </c>
      <c r="I111" s="131" t="str">
        <f ca="1">OFFSET(L!$C$1,MATCH("Checker"&amp;"Comp",L!$A:$A,0)-1,SL,,)</f>
        <v>Vollständig</v>
      </c>
      <c r="J111" s="15" t="str">
        <f ca="1">OFFSET(L!$C$1,MATCH("Checker"&amp;ADDRESS(ROW(),COLUMN(),4),L!$A:$A,0)-1,SL,,)</f>
        <v>Geben Sie in der Reiterzelle D137 der Erklärung an, ob Ihr Prüfungsverfahren ein Abhilfemaßnahmen-Management umfasst</v>
      </c>
    </row>
    <row r="112" spans="1:10" ht="39">
      <c r="A112" s="80" t="s">
        <v>54</v>
      </c>
      <c r="B112" s="79" t="str">
        <f>IF(G112=1,"No products or item numbers listed","One or more product / item numbers have been provided")</f>
        <v>No products or item numbers listed</v>
      </c>
      <c r="C112" s="79" t="str">
        <f t="shared" ca="1" si="44"/>
        <v>Vollständig</v>
      </c>
      <c r="D112" s="380" t="str">
        <f>IF(H112=1,"Click here to enter detail on Product List tab","")</f>
        <v/>
      </c>
      <c r="E112" s="16" t="s">
        <v>15</v>
      </c>
      <c r="F112" s="84">
        <f>IF(B5=Declaration!Q9,1,0)</f>
        <v>0</v>
      </c>
      <c r="G112" s="62">
        <f>IF('Product List'!B6="",1,0)</f>
        <v>1</v>
      </c>
      <c r="H112" s="63">
        <f>F112*G112</f>
        <v>0</v>
      </c>
      <c r="I112" s="131" t="str">
        <f ca="1">OFFSET(L!$C$1,MATCH("Checker"&amp;"Comp",L!$A:$A,0)-1,SL,,)</f>
        <v>Vollständig</v>
      </c>
      <c r="J112" s="15" t="str">
        <f ca="1">OFFSET(L!$C$1,MATCH("Checker"&amp;ADDRESS(ROW(),COLUMN(),4),L!$A:$A,0)-1,SL,,)</f>
        <v>Nennen Sie ggf. ein oder mehr Produkte oder Gegenstandsnummern, auf die diese Erklärung anwendbar ist. Wählen Sie im Erklärungsreiter Hyperlink in Zelle 6H1, um den Reiter „Produktliste“ einzugeben</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Vollständig</v>
      </c>
      <c r="D114" s="379" t="str">
        <f>IF(H114=0,"","Click here to provide smelter information")</f>
        <v/>
      </c>
      <c r="E114" s="16" t="s">
        <v>15</v>
      </c>
      <c r="F114" s="84">
        <f>F39</f>
        <v>0</v>
      </c>
      <c r="G114" s="62">
        <f>IF(AND(COUNTIF(SmelterIdetifiedForMetal,A114)&gt;0,COUNTIF('Smelter List'!AB$5:AB$2502,A114)&gt;0),0,1)</f>
        <v>1</v>
      </c>
      <c r="H114" s="63">
        <f>F114*G114</f>
        <v>0</v>
      </c>
      <c r="I114" s="131" t="str">
        <f ca="1">OFFSET(L!$C$1,MATCH("Checker"&amp;"Comp",L!$A:$A,0)-1,SL,,)</f>
        <v>Vollständig</v>
      </c>
      <c r="J114" s="15" t="str">
        <f ca="1">OFFSET(L!$C$1,MATCH("Checker"&amp;ADDRESS(ROW(),COLUMN(),4),L!$A:$A,0)-1,SL,,)</f>
        <v xml:space="preserve">Geben Sie im Reiter „Smelter List“ eine Liste von Schmelzhütten ein, die angegebenes Mineral für die Lieferkette beitragen  </v>
      </c>
      <c r="K114" s="134">
        <f>IF(H28&gt;0,1,0)</f>
        <v>0</v>
      </c>
    </row>
    <row r="115" spans="1:12" ht="41.45" customHeight="1">
      <c r="A115" s="135" t="str">
        <f>Declaration!AA13</f>
        <v>Copper</v>
      </c>
      <c r="B115" s="79"/>
      <c r="C115" s="136" t="str">
        <f t="shared" ca="1" si="49"/>
        <v xml:space="preserve">Geben Sie im Reiter „Smelter List“ eine Liste von Schmelzhütten ein, die angegebenes Mineral für die Lieferkette beitragen  </v>
      </c>
      <c r="D115" s="379" t="str">
        <f>IF(H115=0,"","Click here to provide smelter information")</f>
        <v>Click here to provide smelter information</v>
      </c>
      <c r="E115" s="16"/>
      <c r="F115" s="84">
        <f>F40</f>
        <v>1</v>
      </c>
      <c r="G115" s="62">
        <f>IF(AND(COUNTIF(SmelterIdetifiedForMetal,A115)&gt;0,COUNTIF('Smelter List'!AB$5:AB$2502,A115)&gt;0),0,1)</f>
        <v>1</v>
      </c>
      <c r="H115" s="63">
        <f>F115*G115</f>
        <v>1</v>
      </c>
      <c r="I115" s="131" t="str">
        <f ca="1">OFFSET(L!$C$1,MATCH("Checker"&amp;"Comp",L!$A:$A,0)-1,SL,,)</f>
        <v>Vollständig</v>
      </c>
      <c r="J115" s="15" t="str">
        <f ca="1">OFFSET(L!$C$1,MATCH("Checker"&amp;ADDRESS(ROW(),COLUMN(),4),L!$A:$A,0)-1,SL,,)</f>
        <v xml:space="preserve">Geben Sie im Reiter „Smelter List“ eine Liste von Schmelzhütten ein, die angegebenes Mineral für die Lieferkette beitragen  </v>
      </c>
      <c r="K115" s="134">
        <f t="shared" ref="K115:K119" si="50">IF(H29&gt;0,1,0)</f>
        <v>0</v>
      </c>
    </row>
    <row r="116" spans="1:12" ht="41.45" customHeight="1">
      <c r="A116" s="135" t="str">
        <f>Declaration!AA14</f>
        <v>Graphite</v>
      </c>
      <c r="B116" s="79"/>
      <c r="C116" s="136" t="str">
        <f t="shared" ca="1" si="49"/>
        <v>Vollständig</v>
      </c>
      <c r="D116" s="379" t="str">
        <f t="shared" ref="D116:D119" si="51">IF(H116=0,"","Click here to provide smelter information")</f>
        <v/>
      </c>
      <c r="E116" s="16"/>
      <c r="F116" s="84">
        <f t="shared" ref="F116:F119" si="52">F41</f>
        <v>0</v>
      </c>
      <c r="G116" s="62">
        <f>IF(AND(COUNTIF(SmelterIdetifiedForMetal,A116)&gt;0,COUNTIF('Smelter List'!AB$5:AB$2502,A116)&gt;0),0,1)</f>
        <v>1</v>
      </c>
      <c r="H116" s="63">
        <f t="shared" ref="H116:H119" si="53">F116*G116</f>
        <v>0</v>
      </c>
      <c r="I116" s="131" t="str">
        <f ca="1">OFFSET(L!$C$1,MATCH("Checker"&amp;"Comp",L!$A:$A,0)-1,SL,,)</f>
        <v>Vollständig</v>
      </c>
      <c r="J116" s="15" t="str">
        <f ca="1">OFFSET(L!$C$1,MATCH("Checker"&amp;ADDRESS(ROW(),COLUMN(),4),L!$A:$A,0)-1,SL,,)</f>
        <v xml:space="preserve">Geben Sie im Reiter „Smelter List“ eine Liste von Schmelzhütten ein, die angegebenes Mineral für die Lieferkette beitragen  </v>
      </c>
      <c r="K116" s="134">
        <f t="shared" si="50"/>
        <v>0</v>
      </c>
    </row>
    <row r="117" spans="1:12" ht="41.45" customHeight="1">
      <c r="A117" s="135" t="str">
        <f>Declaration!AA15</f>
        <v>Lithium</v>
      </c>
      <c r="B117" s="79"/>
      <c r="C117" s="136" t="str">
        <f t="shared" ca="1" si="49"/>
        <v>Vollständig</v>
      </c>
      <c r="D117" s="379" t="str">
        <f t="shared" si="51"/>
        <v/>
      </c>
      <c r="E117" s="16"/>
      <c r="F117" s="84">
        <f t="shared" si="52"/>
        <v>0</v>
      </c>
      <c r="G117" s="62">
        <f>IF(AND(COUNTIF(SmelterIdetifiedForMetal,A117)&gt;0,COUNTIF('Smelter List'!AB$5:AB$2502,A117)&gt;0),0,1)</f>
        <v>1</v>
      </c>
      <c r="H117" s="63">
        <f t="shared" si="53"/>
        <v>0</v>
      </c>
      <c r="I117" s="131" t="str">
        <f ca="1">OFFSET(L!$C$1,MATCH("Checker"&amp;"Comp",L!$A:$A,0)-1,SL,,)</f>
        <v>Vollständig</v>
      </c>
      <c r="J117" s="15" t="str">
        <f ca="1">OFFSET(L!$C$1,MATCH("Checker"&amp;ADDRESS(ROW(),COLUMN(),4),L!$A:$A,0)-1,SL,,)</f>
        <v xml:space="preserve">Geben Sie im Reiter „Smelter List“ eine Liste von Schmelzhütten ein, die angegebenes Mineral für die Lieferkette beitragen  </v>
      </c>
      <c r="K117" s="134">
        <f t="shared" si="50"/>
        <v>0</v>
      </c>
    </row>
    <row r="118" spans="1:12" ht="41.45" customHeight="1">
      <c r="A118" s="135" t="str">
        <f>Declaration!AA16</f>
        <v>Mica</v>
      </c>
      <c r="B118" s="79"/>
      <c r="C118" s="136" t="str">
        <f t="shared" ca="1" si="49"/>
        <v>Vollständig</v>
      </c>
      <c r="D118" s="379" t="str">
        <f t="shared" si="51"/>
        <v/>
      </c>
      <c r="E118" s="16"/>
      <c r="F118" s="84">
        <f t="shared" si="52"/>
        <v>0</v>
      </c>
      <c r="G118" s="62">
        <f>IF(AND(COUNTIF(SmelterIdetifiedForMetal,A118)&gt;0,COUNTIF('Smelter List'!AB$5:AB$2502,A118)&gt;0),0,1)</f>
        <v>1</v>
      </c>
      <c r="H118" s="63">
        <f t="shared" si="53"/>
        <v>0</v>
      </c>
      <c r="I118" s="131" t="str">
        <f ca="1">OFFSET(L!$C$1,MATCH("Checker"&amp;"Comp",L!$A:$A,0)-1,SL,,)</f>
        <v>Vollständig</v>
      </c>
      <c r="J118" s="15" t="str">
        <f ca="1">OFFSET(L!$C$1,MATCH("Checker"&amp;ADDRESS(ROW(),COLUMN(),4),L!$A:$A,0)-1,SL,,)</f>
        <v xml:space="preserve">Geben Sie im Reiter „Smelter List“ eine Liste von Schmelzhütten ein, die angegebenes Mineral für die Lieferkette beitragen  </v>
      </c>
      <c r="K118" s="134">
        <f t="shared" si="50"/>
        <v>0</v>
      </c>
    </row>
    <row r="119" spans="1:12" ht="41.45" customHeight="1">
      <c r="A119" s="135" t="str">
        <f>Declaration!AA17</f>
        <v>Nickel</v>
      </c>
      <c r="B119" s="79"/>
      <c r="C119" s="136" t="str">
        <f t="shared" ca="1" si="49"/>
        <v>Vollständig</v>
      </c>
      <c r="D119" s="379" t="str">
        <f t="shared" si="51"/>
        <v/>
      </c>
      <c r="E119" s="16"/>
      <c r="F119" s="84">
        <f t="shared" si="52"/>
        <v>1</v>
      </c>
      <c r="G119" s="62">
        <f>IF(AND(COUNTIF(SmelterIdetifiedForMetal,A119)&gt;0,COUNTIF('Smelter List'!AB$5:AB$2502,A119)&gt;0),0,1)</f>
        <v>0</v>
      </c>
      <c r="H119" s="63">
        <f t="shared" si="53"/>
        <v>0</v>
      </c>
      <c r="I119" s="131" t="str">
        <f ca="1">OFFSET(L!$C$1,MATCH("Checker"&amp;"Comp",L!$A:$A,0)-1,SL,,)</f>
        <v>Vollständig</v>
      </c>
      <c r="J119" s="15" t="str">
        <f ca="1">OFFSET(L!$C$1,MATCH("Checker"&amp;ADDRESS(ROW(),COLUMN(),4),L!$A:$A,0)-1,SL,,)</f>
        <v xml:space="preserve">Geben Sie im Reiter „Smelter List“ eine Liste von Schmelzhütten ein, die angegebenes Mineral für die Lieferkette beitragen  </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Vollständig</v>
      </c>
      <c r="J124" s="15" t="s">
        <v>56</v>
      </c>
      <c r="K124" s="134"/>
      <c r="L124" s="15" t="s">
        <v>57</v>
      </c>
    </row>
    <row r="125" spans="1:12">
      <c r="H125" s="15">
        <f ca="1">SUM(H4:H124)</f>
        <v>1</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C9" sqref="C9"/>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1" t="str">
        <f ca="1">OFFSET(L!$C$1,MATCH("Mine List"&amp;ADDRESS(ROW(),COLUMN(),4),L!$A:$A,0)-1,SL,,)</f>
        <v>UM ZU BEGINNEN:</v>
      </c>
      <c r="C2" s="471" t="s">
        <v>19144</v>
      </c>
      <c r="D2" s="471" t="s">
        <v>19144</v>
      </c>
      <c r="E2" s="326"/>
      <c r="F2" s="326"/>
      <c r="G2" s="327"/>
      <c r="H2" s="472"/>
      <c r="I2" s="473"/>
      <c r="J2" s="473"/>
      <c r="K2" s="473"/>
      <c r="L2" s="473"/>
      <c r="M2" s="473"/>
      <c r="N2" s="328"/>
      <c r="O2" s="328"/>
    </row>
    <row r="3" spans="1:19" s="324" customFormat="1" ht="93.95" customHeight="1" thickBot="1">
      <c r="A3" s="360"/>
      <c r="B3" s="474" t="str">
        <f ca="1">OFFSET(L!$C$1,MATCH("Mine List"&amp;ADDRESS(ROW(),COLUMN(),4),L!$A:$A,0)-1,SL,,)</f>
        <v>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v>
      </c>
      <c r="C3" s="474" t="s">
        <v>19144</v>
      </c>
      <c r="D3" s="474" t="s">
        <v>19144</v>
      </c>
      <c r="E3" s="475" t="s">
        <v>19142</v>
      </c>
      <c r="F3" s="475"/>
      <c r="G3" s="476"/>
      <c r="H3" s="329"/>
      <c r="I3" s="330"/>
      <c r="K3" s="331"/>
      <c r="L3" s="331"/>
      <c r="M3" s="332" t="s">
        <v>19342</v>
      </c>
      <c r="N3" s="333"/>
      <c r="O3" s="333"/>
    </row>
    <row r="4" spans="1:19" s="335" customFormat="1" ht="93" customHeight="1" thickBot="1">
      <c r="A4" s="365" t="str">
        <f ca="1">OFFSET(L!$C$1,MATCH("Mine List"&amp;ADDRESS(ROW(),COLUMN(),4),L!$A:$A,0)-1,SL,,)</f>
        <v>Metall</v>
      </c>
      <c r="B4" s="366" t="str">
        <f ca="1">OFFSET(L!$C$1,MATCH("Mine List"&amp;ADDRESS(ROW(),COLUMN(),4),L!$A:$A,0)-1,SL,,)</f>
        <v>Name der Schmelzhütte(n), die ihre Rohstoffe aus dieser Bergbauanlage beziehen</v>
      </c>
      <c r="C4" s="366">
        <f ca="1">OFFSET(L!$C$1,MATCH("Mine List"&amp;ADDRESS(ROW(),COLUMN(),4),L!$A:$A,0)-1,SL,,)</f>
        <v>0</v>
      </c>
      <c r="D4" s="366" t="str">
        <f ca="1">OFFSET(L!$C$1,MATCH("Mine List"&amp;ADDRESS(ROW(),COLUMN(),4),L!$A:$A,0)-1,SL,,)</f>
        <v>Bergbauanlage Identifikation (z.B. CID)</v>
      </c>
      <c r="E4" s="366" t="str">
        <f ca="1">OFFSET(L!$C$1,MATCH("Mine List"&amp;ADDRESS(ROW(),COLUMN(),4),L!$A:$A,0)-1,SL,,)</f>
        <v>Quelle der Bergbauanlage Identifikationsnummer</v>
      </c>
      <c r="F4" s="366" t="str">
        <f ca="1">OFFSET(L!$C$1,MATCH("Mine List"&amp;ADDRESS(ROW(),COLUMN(),4),L!$A:$A,0)-1,SL,,)</f>
        <v>Schmelzhütten: Land (*)</v>
      </c>
      <c r="G4" s="366" t="str">
        <f ca="1">OFFSET(L!$C$1,MATCH("Mine List"&amp;ADDRESS(ROW(),COLUMN(),4),L!$A:$A,0)-1,SL,,)</f>
        <v>Schmelzhütten: Straße</v>
      </c>
      <c r="H4" s="366" t="str">
        <f ca="1">OFFSET(L!$C$1,MATCH("Mine List"&amp;ADDRESS(ROW(),COLUMN(),4),L!$A:$A,0)-1,SL,,)</f>
        <v>Schmelzhütten: Stadt</v>
      </c>
      <c r="I4" s="366" t="str">
        <f ca="1">OFFSET(L!$C$1,MATCH("Mine List"&amp;ADDRESS(ROW(),COLUMN(),4),L!$A:$A,0)-1,SL,,)</f>
        <v>Schmelzhütten: Bundesland/Provinz</v>
      </c>
      <c r="J4" s="366" t="str">
        <f ca="1">OFFSET(L!$C$1,MATCH("Mine List"&amp;ADDRESS(ROW(),COLUMN(),4),L!$A:$A,0)-1,SL,,)</f>
        <v xml:space="preserve">Schmelzhütten-Ansprechpartner: Name </v>
      </c>
      <c r="K4" s="366" t="str">
        <f ca="1">OFFSET(L!$C$1,MATCH("Mine List"&amp;ADDRESS(ROW(),COLUMN(),4),L!$A:$A,0)-1,SL,,)</f>
        <v>Schmelzhütten-Ansprechpartner: E-mail</v>
      </c>
      <c r="L4" s="366" t="str">
        <f ca="1">OFFSET(L!$C$1,MATCH("Mine List"&amp;ADDRESS(ROW(),COLUMN(),4),L!$A:$A,0)-1,SL,,)</f>
        <v>Vorgeschlagene nächste Schritte</v>
      </c>
      <c r="M4" s="367" t="str">
        <f ca="1">OFFSET(L!$C$1,MATCH("Mine List"&amp;ADDRESS(ROW(),COLUMN(),4),L!$A:$A,0)-1,SL,,)</f>
        <v>Kommentare</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8" t="str">
        <f ca="1">OFFSET(L!$C$1,MATCH("Product List"&amp;ADDRESS(ROW(),COLUMN(),4),L!$A:$A,0)-1,SL,,)</f>
        <v>Abschluss nur erforderlich, wenn die Ebene "Produkt (oder eine Liste von Produkten)" auf der "Erklärung" Arbeitsblatt ausgewählt wurde</v>
      </c>
      <c r="B1" s="479"/>
      <c r="C1" s="479"/>
      <c r="D1" s="479"/>
      <c r="E1" s="107"/>
    </row>
    <row r="2" spans="1:35">
      <c r="A2" s="19"/>
      <c r="B2" s="109"/>
      <c r="C2" s="109"/>
      <c r="D2"/>
      <c r="E2" s="20"/>
    </row>
    <row r="3" spans="1:35">
      <c r="A3" s="19"/>
      <c r="B3" s="109"/>
      <c r="C3" s="109"/>
      <c r="D3" s="109"/>
      <c r="E3" s="20"/>
    </row>
    <row r="4" spans="1:35" ht="15.75" customHeight="1">
      <c r="A4" s="19"/>
      <c r="B4" s="477" t="s">
        <v>47</v>
      </c>
      <c r="C4" s="477"/>
      <c r="D4" s="477"/>
      <c r="E4" s="20"/>
    </row>
    <row r="5" spans="1:35" ht="30" customHeight="1">
      <c r="A5" s="121"/>
      <c r="B5" s="123" t="str">
        <f ca="1">OFFSET(L!$C$1,MATCH("Product List"&amp;ADDRESS(ROW(),COLUMN(),4),L!$A:$A,0)-1,SL,,)</f>
        <v>Produkt- oder Artikelnummer des Befragten (*)</v>
      </c>
      <c r="C5" s="123" t="str">
        <f ca="1">OFFSET(L!$C$1,MATCH("Product List"&amp;ADDRESS(ROW(),COLUMN(),4),L!$A:$A,0)-1,SL,,)</f>
        <v>Produkt- oder Artikelbeschreibung des Befragten</v>
      </c>
      <c r="D5" s="64" t="str">
        <f ca="1">OFFSET(L!$C$1,MATCH("Product List"&amp;ADDRESS(ROW(),COLUMN(),4),L!$A:$A,0)-1,SL,,)</f>
        <v>Kommentare</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0" t="str">
        <f ca="1">OFFSET(L!$C$1,MATCH("General"&amp;"Cpy",L!$A:$A,0)-1,SL,,)</f>
        <v>© 2025 Responsible Minerals Initiative. All rights reserved.</v>
      </c>
      <c r="C1001" s="480"/>
      <c r="D1001" s="480"/>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1" t="str">
        <f ca="1">OFFSET(L!$C$1,MATCH("Smelter Look-up"&amp;ADDRESS(ROW(),COLUMN(),4),L!$A:$A,0)-1,SL,,)</f>
        <v>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v>
      </c>
      <c r="B1" s="481"/>
      <c r="C1" s="481"/>
      <c r="D1" s="481"/>
      <c r="E1" s="481"/>
      <c r="F1" s="481"/>
      <c r="G1" s="481"/>
    </row>
    <row r="2" spans="1:13">
      <c r="A2" s="482"/>
      <c r="B2" s="482"/>
      <c r="C2" s="482"/>
      <c r="D2" s="482"/>
      <c r="E2" s="482"/>
      <c r="F2" s="482"/>
      <c r="G2" s="482"/>
      <c r="H2" s="482"/>
      <c r="I2" s="482"/>
    </row>
    <row r="3" spans="1:13">
      <c r="A3" s="482"/>
      <c r="B3" s="482"/>
      <c r="C3" s="482"/>
      <c r="D3" s="482"/>
      <c r="E3" s="482"/>
      <c r="F3" s="482"/>
      <c r="G3" s="482"/>
      <c r="H3" s="482"/>
      <c r="I3" s="482"/>
    </row>
    <row r="4" spans="1:13" s="160" customFormat="1" ht="103.5" customHeight="1">
      <c r="A4" s="158" t="str">
        <f ca="1">OFFSET(L!$C$1,MATCH("Smelter Look-up"&amp;ADDRESS(ROW(),COLUMN(),4),L!$A:$A,0)-1,SL,,)</f>
        <v>Metall</v>
      </c>
      <c r="B4" s="158" t="str">
        <f ca="1">OFFSET(L!$C$1,MATCH("Smelter Look-up"&amp;ADDRESS(ROW(),COLUMN(),4),L!$A:$A,0)-1,SL,,)</f>
        <v>Schmelzhüttensuche (*)</v>
      </c>
      <c r="C4" s="158" t="str">
        <f ca="1">OFFSET(L!$C$1,MATCH("Smelter Look-up"&amp;ADDRESS(ROW(),COLUMN(),4),L!$A:$A,0)-1,SL,,)</f>
        <v>Standard Schmelzhütten Namen</v>
      </c>
      <c r="D4" s="158" t="str">
        <f ca="1">OFFSET(L!$C$1,MATCH("Smelter Look-up"&amp;ADDRESS(ROW(),COLUMN(),4),L!$A:$A,0)-1,SL,,)</f>
        <v>Schmelzhütte: Land</v>
      </c>
      <c r="E4" s="158" t="str">
        <f ca="1">OFFSET(L!$C$1,MATCH("Smelter Look-up"&amp;ADDRESS(ROW(),COLUMN(),4),L!$A:$A,0)-1,SL,,)</f>
        <v>Schmelzhütten-ID</v>
      </c>
      <c r="F4" s="158" t="str">
        <f ca="1">OFFSET(L!$C$1,MATCH("Smelter Look-up"&amp;ADDRESS(ROW(),COLUMN(),4),L!$A:$A,0)-1,SL,,)</f>
        <v>Quelle der Schmelzhütte Id-Nummer</v>
      </c>
      <c r="G4" s="158" t="str">
        <f ca="1">OFFSET(L!$C$1,MATCH("Smelter Look-up"&amp;ADDRESS(ROW(),COLUMN(),4),L!$A:$A,0)-1,SL,,)</f>
        <v>Schmelzhütten: Straße</v>
      </c>
      <c r="H4" s="158" t="str">
        <f ca="1">OFFSET(L!$C$1,MATCH("Smelter Look-up"&amp;ADDRESS(ROW(),COLUMN(),4),L!$A:$A,0)-1,SL,,)</f>
        <v>Schmelzhütten: Stadt</v>
      </c>
      <c r="I4" s="158" t="str">
        <f ca="1">OFFSET(L!$C$1,MATCH("Smelter Look-up"&amp;ADDRESS(ROW(),COLUMN(),4),L!$A:$A,0)-1,SL,,)</f>
        <v>Schmelzhütten: Bundesland/Provinz</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3F241EEB-692C-415A-80CA-5E85C547D28A}"/>
    </customSheetView>
    <customSheetView guid="{4BDF1A28-30D5-449D-B20E-D6C97EF9FAE1}" showAutoFilter="1">
      <selection activeCell="C174" sqref="C174"/>
      <pageMargins left="0" right="0" top="0" bottom="0" header="0" footer="0"/>
      <pageSetup paperSize="9" orientation="portrait"/>
      <autoFilter ref="B1:N1" xr:uid="{ECB59775-2F13-4343-8C4F-D824E2C2CD7B}"/>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B3B98BD0-71BD-444C-AD8E-782E72B428FD}"/>
    </customSheetView>
    <customSheetView guid="{4BDF1A28-30D5-449D-B20E-D6C97EF9FAE1}" showAutoFilter="1">
      <selection activeCell="C1" sqref="C1:D65536"/>
      <pageMargins left="0" right="0" top="0" bottom="0" header="0" footer="0"/>
      <pageSetup orientation="portrait"/>
      <autoFilter ref="B1:C1" xr:uid="{3D79D2F1-7882-4C74-98A8-A5FB84EDA867}"/>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openxmlformats.org/package/2006/metadata/core-properties"/>
    <ds:schemaRef ds:uri="http://purl.org/dc/dcmitype/"/>
    <ds:schemaRef ds:uri="a54701f6-876b-4337-a24e-543e1bd311e6"/>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1b346dad-8a15-4ce7-a19a-07d981b0c5e2"/>
    <ds:schemaRef ds:uri="http://www.w3.org/XML/1998/namespace"/>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Esposito Adolfo</cp:lastModifiedBy>
  <cp:revision/>
  <dcterms:created xsi:type="dcterms:W3CDTF">2010-06-21T21:00:23Z</dcterms:created>
  <dcterms:modified xsi:type="dcterms:W3CDTF">2025-08-06T05:45:22Z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